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 tabRatio="728" activeTab="4"/>
  </bookViews>
  <sheets>
    <sheet name="приложение1" sheetId="66" r:id="rId1"/>
    <sheet name="приложения 2" sheetId="50" r:id="rId2"/>
    <sheet name="приложение 3" sheetId="64" r:id="rId3"/>
    <sheet name="приложение 4" sheetId="78" r:id="rId4"/>
    <sheet name="приложение 5" sheetId="82" r:id="rId5"/>
  </sheets>
  <definedNames>
    <definedName name="_Toc105952697" localSheetId="2">'приложение 3'!#REF!</definedName>
    <definedName name="_Toc105952698" localSheetId="2">'приложение 3'!#REF!</definedName>
    <definedName name="_xlnm._FilterDatabase" localSheetId="3" hidden="1">'приложение 4'!$A$4:$J$75</definedName>
    <definedName name="_xlnm._FilterDatabase" localSheetId="4" hidden="1">'приложение 5'!$A$4:$K$80</definedName>
    <definedName name="о" localSheetId="2">#REF!</definedName>
    <definedName name="о" localSheetId="3">#REF!</definedName>
    <definedName name="о" localSheetId="4">#REF!</definedName>
    <definedName name="о">#REF!</definedName>
    <definedName name="_xlnm.Print_Area" localSheetId="2">'приложение 3'!$A$1:$D$66</definedName>
    <definedName name="_xlnm.Print_Area" localSheetId="3">'приложение 4'!$A$1:$J$81</definedName>
    <definedName name="_xlnm.Print_Area" localSheetId="4">'приложение 5'!$A$1:$K$83</definedName>
    <definedName name="_xlnm.Print_Area" localSheetId="1">'приложения 2'!$A$1:$K$48</definedName>
    <definedName name="_xlnm.Print_Area">#REF!</definedName>
    <definedName name="п" localSheetId="2">#REF!</definedName>
    <definedName name="п" localSheetId="3">#REF!</definedName>
    <definedName name="п" localSheetId="4">#REF!</definedName>
    <definedName name="п" localSheetId="1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C40" i="64"/>
  <c r="K80" i="82"/>
  <c r="J80"/>
  <c r="H75" i="78"/>
  <c r="I75"/>
  <c r="J75"/>
  <c r="H19"/>
  <c r="H66"/>
  <c r="H67"/>
  <c r="H68"/>
  <c r="I58"/>
  <c r="H56"/>
  <c r="H58"/>
  <c r="K62" i="82"/>
  <c r="I48" i="78"/>
  <c r="H48"/>
  <c r="J51"/>
  <c r="I51"/>
  <c r="J49"/>
  <c r="I49"/>
  <c r="I46"/>
  <c r="I43"/>
  <c r="H43"/>
  <c r="J44"/>
  <c r="I44"/>
  <c r="H44"/>
  <c r="H41"/>
  <c r="H37"/>
  <c r="H38"/>
  <c r="J20"/>
  <c r="J21"/>
  <c r="K43" i="82"/>
  <c r="J43"/>
  <c r="I43"/>
  <c r="I44"/>
  <c r="K48"/>
  <c r="J48"/>
  <c r="I48"/>
  <c r="J7"/>
  <c r="J12"/>
  <c r="I19"/>
  <c r="I14"/>
  <c r="I17"/>
  <c r="I12" s="1"/>
  <c r="I7" s="1"/>
  <c r="I33"/>
  <c r="J71"/>
  <c r="J70" s="1"/>
  <c r="J69" s="1"/>
  <c r="K71"/>
  <c r="K70" s="1"/>
  <c r="K69" s="1"/>
  <c r="I70"/>
  <c r="I71"/>
  <c r="D21" i="64"/>
  <c r="K50" i="82"/>
  <c r="J50"/>
  <c r="I50"/>
  <c r="H50"/>
  <c r="G50"/>
  <c r="J61"/>
  <c r="K64"/>
  <c r="J54"/>
  <c r="K57"/>
  <c r="K54" s="1"/>
  <c r="K58"/>
  <c r="K51"/>
  <c r="J51"/>
  <c r="J49" s="1"/>
  <c r="I51"/>
  <c r="K52"/>
  <c r="H51"/>
  <c r="G51"/>
  <c r="I49"/>
  <c r="H49"/>
  <c r="K55"/>
  <c r="I54"/>
  <c r="I53" s="1"/>
  <c r="J14"/>
  <c r="J13" s="1"/>
  <c r="J17"/>
  <c r="J38"/>
  <c r="I38"/>
  <c r="I37" s="1"/>
  <c r="I41"/>
  <c r="I46"/>
  <c r="K49" l="1"/>
  <c r="I40" i="50"/>
  <c r="I7"/>
  <c r="I8"/>
  <c r="J26"/>
  <c r="J27"/>
  <c r="K29"/>
  <c r="J29"/>
  <c r="K35"/>
  <c r="J35"/>
  <c r="K36"/>
  <c r="K31"/>
  <c r="J44" i="82"/>
  <c r="J46"/>
  <c r="D39" i="64"/>
  <c r="J38" i="50"/>
  <c r="J74" i="78"/>
  <c r="J73"/>
  <c r="J70"/>
  <c r="J71"/>
  <c r="C37" i="64"/>
  <c r="D37"/>
  <c r="J39" i="78"/>
  <c r="J37" i="82"/>
  <c r="K38"/>
  <c r="K39"/>
  <c r="I75"/>
  <c r="I72" l="1"/>
  <c r="I69" s="1"/>
  <c r="J75"/>
  <c r="K75" s="1"/>
  <c r="K76"/>
  <c r="K77"/>
  <c r="K68"/>
  <c r="K67"/>
  <c r="K45"/>
  <c r="J78"/>
  <c r="K72"/>
  <c r="J72"/>
  <c r="J53"/>
  <c r="J41"/>
  <c r="J34"/>
  <c r="J30"/>
  <c r="J26"/>
  <c r="J23"/>
  <c r="J9"/>
  <c r="J8" s="1"/>
  <c r="J28" i="50"/>
  <c r="J19"/>
  <c r="J18"/>
  <c r="J13"/>
  <c r="J8" s="1"/>
  <c r="J11"/>
  <c r="J7"/>
  <c r="J40" s="1"/>
  <c r="J64" i="78"/>
  <c r="J65"/>
  <c r="J45"/>
  <c r="J72"/>
  <c r="I72"/>
  <c r="J69"/>
  <c r="I69"/>
  <c r="I57"/>
  <c r="I56" s="1"/>
  <c r="I41"/>
  <c r="I38"/>
  <c r="I34"/>
  <c r="I30"/>
  <c r="I26"/>
  <c r="I23"/>
  <c r="I17"/>
  <c r="I14"/>
  <c r="I13" s="1"/>
  <c r="I9"/>
  <c r="I8" s="1"/>
  <c r="D18" i="64"/>
  <c r="G69" i="82"/>
  <c r="G59"/>
  <c r="G33"/>
  <c r="G28"/>
  <c r="H78"/>
  <c r="H75"/>
  <c r="G75"/>
  <c r="H72"/>
  <c r="G72"/>
  <c r="G71" s="1"/>
  <c r="I66"/>
  <c r="K66" s="1"/>
  <c r="I65"/>
  <c r="K65" s="1"/>
  <c r="I63"/>
  <c r="H61"/>
  <c r="H60" s="1"/>
  <c r="H59" s="1"/>
  <c r="G61"/>
  <c r="G60"/>
  <c r="H54"/>
  <c r="H53" s="1"/>
  <c r="G54"/>
  <c r="K47"/>
  <c r="K46" s="1"/>
  <c r="H43"/>
  <c r="K42"/>
  <c r="H41"/>
  <c r="I40" s="1"/>
  <c r="H38"/>
  <c r="K37"/>
  <c r="H34"/>
  <c r="I32"/>
  <c r="K32" s="1"/>
  <c r="I31"/>
  <c r="H30"/>
  <c r="G30"/>
  <c r="G29"/>
  <c r="I28"/>
  <c r="K28" s="1"/>
  <c r="H26"/>
  <c r="I26" s="1"/>
  <c r="I25"/>
  <c r="K25" s="1"/>
  <c r="H23"/>
  <c r="I22"/>
  <c r="K22" s="1"/>
  <c r="K19"/>
  <c r="I18"/>
  <c r="K18" s="1"/>
  <c r="H17"/>
  <c r="G17"/>
  <c r="I16"/>
  <c r="K16" s="1"/>
  <c r="I15"/>
  <c r="H14"/>
  <c r="H13" s="1"/>
  <c r="G14"/>
  <c r="G13" s="1"/>
  <c r="G12" s="1"/>
  <c r="I11"/>
  <c r="K11" s="1"/>
  <c r="I10"/>
  <c r="H9"/>
  <c r="G9"/>
  <c r="H8"/>
  <c r="G8"/>
  <c r="J59" i="78"/>
  <c r="G43"/>
  <c r="H46"/>
  <c r="J46" s="1"/>
  <c r="J43" s="1"/>
  <c r="H47"/>
  <c r="J47" s="1"/>
  <c r="G72"/>
  <c r="K63" i="82" l="1"/>
  <c r="K61" s="1"/>
  <c r="K60" s="1"/>
  <c r="K59" s="1"/>
  <c r="I61"/>
  <c r="I9"/>
  <c r="I8" s="1"/>
  <c r="I13"/>
  <c r="K13" s="1"/>
  <c r="G7"/>
  <c r="K41"/>
  <c r="H12"/>
  <c r="H7" s="1"/>
  <c r="I30"/>
  <c r="I29" s="1"/>
  <c r="I60"/>
  <c r="I59" s="1"/>
  <c r="I12" i="78"/>
  <c r="I7" s="1"/>
  <c r="I37"/>
  <c r="J38"/>
  <c r="H71" i="82"/>
  <c r="H70" s="1"/>
  <c r="H69" s="1"/>
  <c r="K10"/>
  <c r="K9" s="1"/>
  <c r="K8" s="1"/>
  <c r="K15"/>
  <c r="K14" s="1"/>
  <c r="K31"/>
  <c r="K30" s="1"/>
  <c r="K29" s="1"/>
  <c r="K44"/>
  <c r="I80"/>
  <c r="K26"/>
  <c r="K53"/>
  <c r="J60"/>
  <c r="J59" s="1"/>
  <c r="J40"/>
  <c r="J33" s="1"/>
  <c r="I68" i="78"/>
  <c r="I67"/>
  <c r="I40"/>
  <c r="G70" i="82"/>
  <c r="H40"/>
  <c r="H33" s="1"/>
  <c r="H80" s="1"/>
  <c r="K17" l="1"/>
  <c r="K12" s="1"/>
  <c r="K7"/>
  <c r="K40"/>
  <c r="I33" i="78"/>
  <c r="I66"/>
  <c r="K33" i="82" l="1"/>
  <c r="G80"/>
  <c r="J61" i="78" l="1"/>
  <c r="J54"/>
  <c r="H22"/>
  <c r="J22" s="1"/>
  <c r="J19"/>
  <c r="G17"/>
  <c r="H18"/>
  <c r="J18" s="1"/>
  <c r="H72"/>
  <c r="F72"/>
  <c r="H69"/>
  <c r="G69"/>
  <c r="F69"/>
  <c r="G68"/>
  <c r="G67" s="1"/>
  <c r="H63"/>
  <c r="J63" s="1"/>
  <c r="H62"/>
  <c r="J62" s="1"/>
  <c r="H60"/>
  <c r="J60" s="1"/>
  <c r="G58"/>
  <c r="G57" s="1"/>
  <c r="G56" s="1"/>
  <c r="F58"/>
  <c r="J52"/>
  <c r="G51"/>
  <c r="G48" s="1"/>
  <c r="F51"/>
  <c r="J42"/>
  <c r="G41"/>
  <c r="G38"/>
  <c r="G34"/>
  <c r="F33"/>
  <c r="H32"/>
  <c r="J32" s="1"/>
  <c r="H31"/>
  <c r="G30"/>
  <c r="F30"/>
  <c r="F29" s="1"/>
  <c r="F28" s="1"/>
  <c r="H28" s="1"/>
  <c r="J28" s="1"/>
  <c r="G26"/>
  <c r="H26" s="1"/>
  <c r="J26" s="1"/>
  <c r="H25"/>
  <c r="J25" s="1"/>
  <c r="G23"/>
  <c r="F17"/>
  <c r="H16"/>
  <c r="J16" s="1"/>
  <c r="H15"/>
  <c r="J15" s="1"/>
  <c r="G14"/>
  <c r="G13" s="1"/>
  <c r="F14"/>
  <c r="F13" s="1"/>
  <c r="F12" s="1"/>
  <c r="H11"/>
  <c r="J11" s="1"/>
  <c r="H10"/>
  <c r="J10" s="1"/>
  <c r="G9"/>
  <c r="F9"/>
  <c r="F8" s="1"/>
  <c r="G8"/>
  <c r="J14" l="1"/>
  <c r="J13" s="1"/>
  <c r="J37"/>
  <c r="J58"/>
  <c r="J57" s="1"/>
  <c r="F68"/>
  <c r="F67" s="1"/>
  <c r="H9"/>
  <c r="H8" s="1"/>
  <c r="F7"/>
  <c r="G40"/>
  <c r="G33" s="1"/>
  <c r="H30"/>
  <c r="H29" s="1"/>
  <c r="J31"/>
  <c r="J30" s="1"/>
  <c r="J29" s="1"/>
  <c r="J9"/>
  <c r="J8" s="1"/>
  <c r="H14"/>
  <c r="H13" s="1"/>
  <c r="F57"/>
  <c r="F56" s="1"/>
  <c r="J56" s="1"/>
  <c r="H17"/>
  <c r="J17" s="1"/>
  <c r="G12"/>
  <c r="G7" s="1"/>
  <c r="J48"/>
  <c r="G66"/>
  <c r="H51"/>
  <c r="J68" l="1"/>
  <c r="F66"/>
  <c r="J66" s="1"/>
  <c r="J67"/>
  <c r="H12"/>
  <c r="J12" s="1"/>
  <c r="G75"/>
  <c r="H7"/>
  <c r="J41"/>
  <c r="H40"/>
  <c r="H57"/>
  <c r="F75"/>
  <c r="H38" i="50"/>
  <c r="I39"/>
  <c r="H35"/>
  <c r="H28"/>
  <c r="H19"/>
  <c r="H18"/>
  <c r="H13"/>
  <c r="H11"/>
  <c r="D62" i="64"/>
  <c r="D54"/>
  <c r="J7" i="78" l="1"/>
  <c r="I38" i="50"/>
  <c r="K39"/>
  <c r="K38" s="1"/>
  <c r="J40" i="78"/>
  <c r="H33"/>
  <c r="J33" s="1"/>
  <c r="H27" i="50"/>
  <c r="H26" s="1"/>
  <c r="H8"/>
  <c r="H7" s="1"/>
  <c r="H40" s="1"/>
  <c r="F28" l="1"/>
  <c r="F27" s="1"/>
  <c r="F26" s="1"/>
  <c r="E28"/>
  <c r="E27" s="1"/>
  <c r="E26" s="1"/>
  <c r="G30"/>
  <c r="I30" s="1"/>
  <c r="G35"/>
  <c r="I35" s="1"/>
  <c r="G37"/>
  <c r="I37" s="1"/>
  <c r="K37" s="1"/>
  <c r="D8" i="64"/>
  <c r="D65" s="1"/>
  <c r="I28" i="50" l="1"/>
  <c r="K30"/>
  <c r="K28" s="1"/>
  <c r="G28"/>
  <c r="C62" i="64" l="1"/>
  <c r="C54"/>
  <c r="C18"/>
  <c r="C8"/>
  <c r="G14" i="50"/>
  <c r="I14" s="1"/>
  <c r="K14" s="1"/>
  <c r="G12"/>
  <c r="I12" s="1"/>
  <c r="K12" s="1"/>
  <c r="E18"/>
  <c r="E13"/>
  <c r="E8" s="1"/>
  <c r="C65" i="64" l="1"/>
  <c r="E7" i="50"/>
  <c r="E40" s="1"/>
  <c r="F13"/>
  <c r="G24"/>
  <c r="I24" s="1"/>
  <c r="K24" s="1"/>
  <c r="G25"/>
  <c r="I25" s="1"/>
  <c r="K25" s="1"/>
  <c r="G13" l="1"/>
  <c r="I13" s="1"/>
  <c r="K13" s="1"/>
  <c r="G34" l="1"/>
  <c r="I34" s="1"/>
  <c r="K34" s="1"/>
  <c r="G29"/>
  <c r="G9"/>
  <c r="G10"/>
  <c r="I10" s="1"/>
  <c r="K10" s="1"/>
  <c r="G15"/>
  <c r="I15" s="1"/>
  <c r="K15" s="1"/>
  <c r="G16"/>
  <c r="I16" s="1"/>
  <c r="K16" s="1"/>
  <c r="G17"/>
  <c r="I17" s="1"/>
  <c r="K17" s="1"/>
  <c r="G20"/>
  <c r="I20" s="1"/>
  <c r="K20" s="1"/>
  <c r="G21"/>
  <c r="I21" s="1"/>
  <c r="K21" s="1"/>
  <c r="G22"/>
  <c r="I22" s="1"/>
  <c r="K22" s="1"/>
  <c r="G23"/>
  <c r="I23" s="1"/>
  <c r="K23" s="1"/>
  <c r="G33"/>
  <c r="F19"/>
  <c r="F11"/>
  <c r="I9" l="1"/>
  <c r="K9" s="1"/>
  <c r="G11"/>
  <c r="I11" s="1"/>
  <c r="K11" s="1"/>
  <c r="F8"/>
  <c r="I33"/>
  <c r="K33" s="1"/>
  <c r="G27"/>
  <c r="F18"/>
  <c r="G19"/>
  <c r="I19" s="1"/>
  <c r="K19" s="1"/>
  <c r="G26" l="1"/>
  <c r="I27"/>
  <c r="K27" s="1"/>
  <c r="F7"/>
  <c r="F40" s="1"/>
  <c r="K8"/>
  <c r="G8"/>
  <c r="G7"/>
  <c r="G18"/>
  <c r="I18" s="1"/>
  <c r="K18" s="1"/>
  <c r="G40" l="1"/>
  <c r="I26"/>
  <c r="K26" s="1"/>
  <c r="K7"/>
  <c r="K40" s="1"/>
  <c r="D13" l="1"/>
  <c r="D28" l="1"/>
  <c r="D33"/>
  <c r="D19"/>
  <c r="D24"/>
  <c r="D11"/>
  <c r="D8" s="1"/>
  <c r="D18" l="1"/>
  <c r="D7" s="1"/>
  <c r="D27"/>
  <c r="D26" s="1"/>
</calcChain>
</file>

<file path=xl/sharedStrings.xml><?xml version="1.0" encoding="utf-8"?>
<sst xmlns="http://schemas.openxmlformats.org/spreadsheetml/2006/main" count="955" uniqueCount="352">
  <si>
    <t>Сумма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</si>
  <si>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</si>
  <si>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</si>
  <si>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</si>
  <si>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</si>
  <si>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</si>
  <si>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</si>
  <si>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</si>
  <si>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</si>
  <si>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</si>
  <si>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</si>
  <si>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</si>
  <si>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</si>
  <si>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</si>
  <si>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</si>
  <si>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</si>
  <si>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</si>
  <si>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</si>
  <si>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</si>
  <si>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</si>
  <si>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</si>
  <si>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</si>
  <si>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</si>
  <si>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</si>
  <si>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</si>
  <si>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</si>
  <si>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</si>
  <si>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</si>
  <si>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</si>
  <si>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</si>
  <si>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</si>
  <si>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</si>
  <si>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</si>
  <si>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</si>
  <si>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</si>
  <si>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</si>
  <si>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</si>
  <si>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</si>
  <si>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</si>
  <si>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</si>
  <si>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</si>
  <si>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</si>
  <si>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</si>
  <si>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</si>
  <si>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</si>
  <si>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</si>
  <si>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</si>
  <si>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</si>
  <si>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</si>
  <si>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</si>
  <si>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</si>
  <si>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</si>
  <si>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</si>
  <si>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</si>
  <si>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</si>
  <si>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</si>
  <si>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</si>
  <si>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</si>
  <si>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</si>
  <si>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</si>
  <si>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</si>
  <si>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</si>
  <si>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</si>
  <si>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</si>
  <si>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</si>
  <si>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</si>
  <si>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</si>
  <si>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</si>
  <si>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</si>
  <si>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</si>
  <si>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</si>
  <si>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</si>
  <si>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</si>
  <si>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</si>
  <si>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</si>
  <si>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</si>
  <si>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</si>
  <si>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</si>
  <si>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</si>
  <si>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</si>
  <si>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</si>
  <si>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</si>
  <si>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</si>
  <si>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</si>
  <si>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</si>
  <si>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</si>
  <si>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</si>
  <si>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</si>
  <si>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</si>
  <si>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</si>
  <si>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</si>
  <si>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</si>
  <si>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</si>
  <si>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</si>
  <si>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</si>
  <si>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</si>
  <si>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</si>
  <si>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</si>
  <si>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</si>
  <si>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</si>
  <si>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</si>
  <si>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</si>
  <si>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</si>
  <si>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</si>
  <si>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</si>
  <si>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</si>
  <si>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</si>
  <si>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</si>
  <si>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</si>
  <si>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</si>
  <si>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</si>
  <si>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</si>
  <si>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</si>
  <si>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</si>
  <si>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</si>
  <si>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</si>
  <si>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</si>
  <si>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</si>
  <si>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</si>
  <si>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</si>
  <si>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</si>
  <si>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</si>
  <si>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</si>
  <si>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</si>
  <si>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</si>
  <si>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</si>
  <si>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</si>
  <si>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</si>
  <si>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</si>
  <si>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</si>
  <si>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</si>
  <si>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</si>
  <si>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</si>
  <si>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</si>
  <si>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</si>
  <si>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(тыс. рублей)</t>
  </si>
  <si>
    <t>1 06 01000 00 0000 110</t>
  </si>
  <si>
    <t>1 06 06000 00 0000 110</t>
  </si>
  <si>
    <t>1 03 02000 01 0000 110</t>
  </si>
  <si>
    <t>Субсидии бюджетам бюджетной системы Российской Федерации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</si>
  <si>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</si>
  <si>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</si>
  <si>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</si>
  <si>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</si>
  <si>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</si>
  <si>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</si>
  <si>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Условные утвержденные расходы</t>
  </si>
  <si>
    <t>01</t>
  </si>
  <si>
    <t>02</t>
  </si>
  <si>
    <t>Материально-техническое обеспечение администрации сельского поселения</t>
  </si>
  <si>
    <t>121</t>
  </si>
  <si>
    <t>Функционирование высшего должностного лица субъекта РФ и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</si>
  <si>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</si>
  <si>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субъетов Российской Федерации, местных администраций</t>
  </si>
  <si>
    <t>242</t>
  </si>
  <si>
    <t>244</t>
  </si>
  <si>
    <t>Оплата налога на имущество организаций и земельного налога</t>
  </si>
  <si>
    <t>851</t>
  </si>
  <si>
    <t>111</t>
  </si>
  <si>
    <t>Национальная оборона</t>
  </si>
  <si>
    <t>00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</si>
  <si>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</si>
  <si>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</si>
  <si>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05</t>
  </si>
  <si>
    <t>08</t>
  </si>
  <si>
    <t>Культура, кинематография</t>
  </si>
  <si>
    <t>540</t>
  </si>
  <si>
    <t>11</t>
  </si>
  <si>
    <t>99</t>
  </si>
  <si>
    <t>Условно утверждаемые расходы</t>
  </si>
  <si>
    <t>999</t>
  </si>
  <si>
    <t>000</t>
  </si>
  <si>
    <t>09</t>
  </si>
  <si>
    <t>Уплата иных платежей</t>
  </si>
  <si>
    <t>853</t>
  </si>
  <si>
    <t>06</t>
  </si>
  <si>
    <t>Национальная безопасность и правоохранительная деятельность</t>
  </si>
  <si>
    <t>99 0 00 01200</t>
  </si>
  <si>
    <t>01 1 02 00000</t>
  </si>
  <si>
    <t>99 0 00 51180</t>
  </si>
  <si>
    <t>01 2 05 00000</t>
  </si>
  <si>
    <t>Расходы на выплаты по оплате труда работников администрации муниципального образования</t>
  </si>
  <si>
    <t>Расходы на обеспечение функций администрации муниципального образования</t>
  </si>
  <si>
    <t>99 0 00 00000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</si>
  <si>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</si>
  <si>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</si>
  <si>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</si>
  <si>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119</t>
  </si>
  <si>
    <t>Доходы от оказания платных услуг (работ) и компенсации затрат государства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</si>
  <si>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</si>
  <si>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</si>
  <si>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Прочая закупка товаров, работ, и услуг для обеспечения государственных (муниципальных) нужд</t>
  </si>
  <si>
    <t>Уплата налога на имущество организаций и земельного налога</t>
  </si>
  <si>
    <t>1 11 09000 00 0000 120</t>
  </si>
  <si>
    <t>Прочие доходы от использования имущества и прав, находящихся в государственной и муниципальной собственности</t>
  </si>
  <si>
    <t>1 16 90000 00 0000 140</t>
  </si>
  <si>
    <t>Прочие поступления от денежных взысканий (штрафов) и иных сумм в возмещение ущерба</t>
  </si>
  <si>
    <t>Глава муниципального образования</t>
  </si>
  <si>
    <t xml:space="preserve">Основное мероприятие "Повышение эффективности управления муниципальными финансами" </t>
  </si>
  <si>
    <t>Основное мероприятия "Обеспечение безопасности населения"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</si>
  <si>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</si>
  <si>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Общегосударственные расходы</t>
  </si>
  <si>
    <t>Жилищно-коммунальное хозяйство</t>
  </si>
  <si>
    <t>Расходы на выплаты по оплате труда работников физической культуры и спорта</t>
  </si>
  <si>
    <t>Изменения (+/-)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</si>
  <si>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</si>
  <si>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</si>
  <si>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Резервный фонд</t>
  </si>
  <si>
    <t>Резервный фонд сельских поселений</t>
  </si>
  <si>
    <t>Резервные средства</t>
  </si>
  <si>
    <t>870</t>
  </si>
  <si>
    <t xml:space="preserve">Основное мероприятие "Обеспечение безопасности населения" </t>
  </si>
  <si>
    <t>10</t>
  </si>
  <si>
    <t xml:space="preserve">Другие вопросы в области национальной безопасности и правоохранительной деятельности </t>
  </si>
  <si>
    <t>14</t>
  </si>
  <si>
    <t>2 02 10000 00 0000 150</t>
  </si>
  <si>
    <t>2 02 30000 00 0000 150</t>
  </si>
  <si>
    <t>2 02 15001 10 0000 150</t>
  </si>
  <si>
    <t>2 02 35118 10 0000 150</t>
  </si>
  <si>
    <t xml:space="preserve">2 02 49999 10 0000 150 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</si>
  <si>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</si>
  <si>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</si>
  <si>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бюджета сельских поселений</t>
  </si>
  <si>
    <r>
      <t>Налог на имущество физических лиц</t>
    </r>
    <r>
      <rPr>
        <i/>
        <sz val="11"/>
        <rFont val="Times New Roman"/>
        <family val="1"/>
        <charset val="204"/>
      </rPr>
      <t xml:space="preserve"> </t>
    </r>
    <r>
      <rPr>
        <i/>
        <sz val="11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</si>
  <si>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1"/>
        <color rgb="FFFF0000"/>
        <rFont val="Times New Roman"/>
        <family val="1"/>
        <charset val="204"/>
      </rPr>
      <t xml:space="preserve"> </t>
    </r>
  </si>
  <si>
    <t>ВСЕГО ДОХОДОВ</t>
  </si>
  <si>
    <t>990У000000</t>
  </si>
  <si>
    <t>990У001110</t>
  </si>
  <si>
    <t>990У001190</t>
  </si>
  <si>
    <t>0</t>
  </si>
  <si>
    <t>Закупка товаров, работ и услуг в сфере информационно-коммуникационных технологий</t>
  </si>
  <si>
    <t>Прочая закупка товаров, работ,и услуг для обеспечениягосударствееных (муниципальных) нужд</t>
  </si>
  <si>
    <t>Уплата прочих налогов и иных платежей</t>
  </si>
  <si>
    <t>013000000</t>
  </si>
  <si>
    <t xml:space="preserve">Физическая культура и спорт </t>
  </si>
  <si>
    <t>Основное мероприятие"Развитие физической культуры и спорта"</t>
  </si>
  <si>
    <t>0130200000</t>
  </si>
  <si>
    <t>0130200110</t>
  </si>
  <si>
    <t>Фонд оплаты труда учреждений</t>
  </si>
  <si>
    <t>01302S8500</t>
  </si>
  <si>
    <t xml:space="preserve">Итого </t>
  </si>
  <si>
    <t>0120300001</t>
  </si>
  <si>
    <t>ОБЩЕГОСУДАРСТВЕННЫЕ  ВОПРОСЫ</t>
  </si>
  <si>
    <t>013010000</t>
  </si>
  <si>
    <t>Сумма с учетом изменений на 2021г</t>
  </si>
  <si>
    <t>Объем поступлений доходов в бюджет муниципального образования "Куюсское сельское поселение" на  2021год</t>
  </si>
  <si>
    <t>Распределение
бюджетных ассигнований по разделам и подразделам классификации расходов бюджета муниципального образования "Куюсское сельское поселение" на плановый период 2021г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</si>
  <si>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"Куюсское сельское поселение" на 2021 год </t>
  </si>
  <si>
    <t xml:space="preserve">сумма </t>
  </si>
  <si>
    <t>Источники финансирования дефицита  бюджета муниципального образования "Куюсское сельское поселение" на 2021 год</t>
  </si>
  <si>
    <t>Код бюджетной классификации</t>
  </si>
  <si>
    <t>Сумма  на 2021г.</t>
  </si>
  <si>
    <t>Дефицит бюджета</t>
  </si>
  <si>
    <t>Источники внутреннего финансирования  дефицита бюджета:</t>
  </si>
  <si>
    <t>801 01 00 00 00 00 0000 000</t>
  </si>
  <si>
    <t>в том числе:</t>
  </si>
  <si>
    <t>Изменение остатков средств на счетах по учету средств бюджета МО "Куюсское сельское поселение"</t>
  </si>
  <si>
    <t>801 01 05 00 00 00 0000 000</t>
  </si>
  <si>
    <t>Кредиты кредитных организаций в валюте Российской Федерации</t>
  </si>
  <si>
    <t>801 01 02 00 00 00 0000 000</t>
  </si>
  <si>
    <t>Получение кредитов от кредитных организаций в валюте Российской Федерации</t>
  </si>
  <si>
    <t>801 01 02 00 00 10 0000 700</t>
  </si>
  <si>
    <t>Получение кредитов от кредитных организаций местными бюджетами в валюте Российской Федерации</t>
  </si>
  <si>
    <t>801 01 02 00 00 10 0000 710</t>
  </si>
  <si>
    <t>Погашение кредитов, предоставленных кредитными организациями в валюте Российской Федерации</t>
  </si>
  <si>
    <t>801 01 02 00 00 10 0000 800</t>
  </si>
  <si>
    <t>Погашение местными бюджетами  кредитов от кредитных организаций в валюте Российской Федерации</t>
  </si>
  <si>
    <t>801 01 02 00 00 10 0000 810</t>
  </si>
  <si>
    <t>Бюджетные кредиты от других бюджетов бюджетной системы Российской Федерации</t>
  </si>
  <si>
    <t>801 01 03 00 00 00 0000 000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</si>
  <si>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 </t>
  </si>
  <si>
    <t>801 01 03 01 00 10 0000 700</t>
  </si>
  <si>
    <t xml:space="preserve">Получение кредитов от других бюджетов бюджетной системы Российской Федерации местными бюджетами в валюте Российской Федерации  </t>
  </si>
  <si>
    <t>801 01 03 01 00 10 0000 710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</si>
  <si>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</si>
  <si>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801 01 03 01 00 10 0000 800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</si>
  <si>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</si>
  <si>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801 01 03 01 00 10 0000 810</t>
  </si>
  <si>
    <t>Иные источники внутреннего финансирования дефицитов бюджетов</t>
  </si>
  <si>
    <t>801 01 06 00 00 00 0000 000</t>
  </si>
  <si>
    <t xml:space="preserve">Акции и иные формы участия в капитале, находящиеся в государственной и муниципальной собственности </t>
  </si>
  <si>
    <t>801 01 06 01 00 00 0000 000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</si>
  <si>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</si>
  <si>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801 01 06 01 00 10 0000 630</t>
  </si>
  <si>
    <t>Средства от продажи акций и иных форм участия в капитале, находящихся в собственности муниципальных образований</t>
  </si>
  <si>
    <t>Бюджетные кредиты, предоставленные внутри страны в валюте Российской Федерации</t>
  </si>
  <si>
    <t>801 01 06 05 00 00 0000 000</t>
  </si>
  <si>
    <t>Возврат бюджетных кредитов, предоставленных внутри страны в валюте Российской Федерации</t>
  </si>
  <si>
    <t>801 01 06 05 00 10 0000 600</t>
  </si>
  <si>
    <t>Возврат бюджетных кредитов, предоставленных юридическим лицам из местных бюджетов  в валюте Российской Федерации</t>
  </si>
  <si>
    <t>801 01 06 05 01 10 0000 640</t>
  </si>
  <si>
    <t>Возврат бюджетных кредитов, предоставленных другим бюджетам бюджетной системы Российской Федерации из местных бюджетов  в валюте Российской Федерации</t>
  </si>
  <si>
    <t>802 01 06 05 02 10 0000 640</t>
  </si>
  <si>
    <t>Предоставление бюджетных кредитов внутри страны в валюте Российской Федерации</t>
  </si>
  <si>
    <t>801 01 06 05 00 00 0000 500</t>
  </si>
  <si>
    <t>Предоставление бюджетных кредитов юридическим лицам из местного бюджета в валюте Российской Федерации</t>
  </si>
  <si>
    <t>801 01 06 05 01 10 0000 540</t>
  </si>
  <si>
    <t>Предоставление бюджетных кредитов другим бюджетам бюджетной системы Российской Федерации местными бюджетами в валюте Российской Федерации</t>
  </si>
  <si>
    <t>801 01 06 05 02 10 0000 540</t>
  </si>
  <si>
    <t>2 19 60010 10 0000 150</t>
  </si>
  <si>
    <t xml:space="preserve">Сумма </t>
  </si>
  <si>
    <t>1300,3</t>
  </si>
  <si>
    <t>Закупка энергетических ресурсов</t>
  </si>
  <si>
    <t>247</t>
  </si>
  <si>
    <t>Основное мероприятие "Развитие культуры"</t>
  </si>
  <si>
    <t>012P500001</t>
  </si>
  <si>
    <t>123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</si>
  <si>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</si>
  <si>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013000001</t>
  </si>
  <si>
    <t>330</t>
  </si>
  <si>
    <t>0120300000</t>
  </si>
  <si>
    <t>Главный распорядитель бюджетных средств</t>
  </si>
  <si>
    <t>801</t>
  </si>
  <si>
    <t>Основное мероприятие "Формирование эффективной системы управления и распоряжения муниципальным органам"</t>
  </si>
  <si>
    <t>12</t>
  </si>
  <si>
    <t>0110300000</t>
  </si>
  <si>
    <t>24,3</t>
  </si>
  <si>
    <t>56,2</t>
  </si>
  <si>
    <t>Национальная экономика</t>
  </si>
  <si>
    <t>сумма с учетом изменений</t>
  </si>
  <si>
    <t>Ведомственная структура расходов муниципального образования "Куюсское сельское поселение" на 2021 год</t>
  </si>
  <si>
    <t>Дорожный фонд за счет средств МО "Чемальский район"</t>
  </si>
  <si>
    <t>9900000Д00</t>
  </si>
  <si>
    <t>01300000</t>
  </si>
  <si>
    <t>01300001</t>
  </si>
  <si>
    <t>01301000</t>
  </si>
  <si>
    <t>Приложение 2
к решению «О внесении измененийв бюджет 
муниципального образования К уюсское сельское поселение"
на 2021 год и плановый период 2022 и 2023 годов"</t>
  </si>
  <si>
    <t>Приложение 3
к решению «О внесении измененийв бюджет 
муниципального образования К уюсское сельское поселение"
на 2021 год и плановый период 2022 и 2023 годов"</t>
  </si>
  <si>
    <t>Приложение 4
к решению «О внесении измененийв бюджет 
муниципального образования К уюсское сельское поселение"
на 2021 год и плановый период 2022 и 2023 годов"</t>
  </si>
  <si>
    <t>Приложение 5
к решению «О внесении измененийв бюджет 
муниципального образования К уюсское сельское поселение"
на 2021 год и плановый период 2022 и 2023 годов"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</si>
  <si>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</si>
  <si>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</t>
  </si>
  <si>
    <t>341,9</t>
  </si>
  <si>
    <t>гражданская оборона</t>
  </si>
  <si>
    <t>Приложение № 1
к Решению «О внесении изменений в бюджет муниципального образования "Куюсское сельское поселение" на 2021 год и плановый период 2022-2023годы»</t>
  </si>
  <si>
    <t>2 02 29999 00 0000 150</t>
  </si>
  <si>
    <t>Прочие субсидии</t>
  </si>
  <si>
    <t>2 02 29999 10 0000 150</t>
  </si>
  <si>
    <t>Прочие субсидиибюджетам сельских  поселений</t>
  </si>
  <si>
    <t>2 02 02000 00 0000 150</t>
  </si>
  <si>
    <t>2 02 40000 00 0000 150</t>
  </si>
  <si>
    <t>Межбюджетные трансферты, передоваемые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</si>
  <si>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</si>
  <si>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</si>
  <si>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434,9</t>
  </si>
  <si>
    <t>776,8</t>
  </si>
  <si>
    <t>0140202000</t>
  </si>
  <si>
    <t>0120349500</t>
  </si>
  <si>
    <t>.-4</t>
  </si>
  <si>
    <t>8</t>
  </si>
  <si>
    <t>9</t>
  </si>
  <si>
    <t>изменения    + -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</si>
</sst>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</numFmts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i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11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5" fillId="0" borderId="0"/>
  </cellStyleXfs>
  <cellXfs count="232">
    <xf numFmtId="0" fontId="0" fillId="0" borderId="0" xfId="0"/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vertical="top" wrapText="1"/>
    </xf>
    <xf numFmtId="166" fontId="20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4" fillId="0" borderId="0" xfId="9" applyFont="1" applyFill="1"/>
    <xf numFmtId="0" fontId="4" fillId="0" borderId="0" xfId="9" applyFont="1" applyFill="1" applyAlignment="1">
      <alignment wrapText="1"/>
    </xf>
    <xf numFmtId="0" fontId="4" fillId="0" borderId="0" xfId="9" applyFont="1" applyFill="1" applyAlignment="1">
      <alignment horizontal="left" wrapText="1"/>
    </xf>
    <xf numFmtId="0" fontId="1" fillId="0" borderId="0" xfId="9"/>
    <xf numFmtId="0" fontId="4" fillId="0" borderId="0" xfId="9" applyFont="1" applyFill="1" applyAlignment="1">
      <alignment horizontal="right" wrapText="1"/>
    </xf>
    <xf numFmtId="0" fontId="7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right"/>
    </xf>
    <xf numFmtId="165" fontId="4" fillId="0" borderId="0" xfId="10" applyFont="1" applyFill="1" applyAlignment="1">
      <alignment horizontal="right"/>
    </xf>
    <xf numFmtId="0" fontId="6" fillId="0" borderId="1" xfId="9" applyFont="1" applyFill="1" applyBorder="1"/>
    <xf numFmtId="0" fontId="7" fillId="0" borderId="1" xfId="9" applyFont="1" applyFill="1" applyBorder="1" applyAlignment="1">
      <alignment horizontal="center" vertical="center" wrapText="1"/>
    </xf>
    <xf numFmtId="165" fontId="7" fillId="0" borderId="1" xfId="10" applyFont="1" applyFill="1" applyBorder="1" applyAlignment="1">
      <alignment horizontal="center" vertical="center"/>
    </xf>
    <xf numFmtId="0" fontId="5" fillId="0" borderId="1" xfId="9" applyFont="1" applyFill="1" applyBorder="1" applyAlignment="1">
      <alignment vertical="top"/>
    </xf>
    <xf numFmtId="49" fontId="4" fillId="0" borderId="1" xfId="9" applyNumberFormat="1" applyFont="1" applyFill="1" applyBorder="1" applyAlignment="1"/>
    <xf numFmtId="2" fontId="5" fillId="0" borderId="1" xfId="10" applyNumberFormat="1" applyFont="1" applyFill="1" applyBorder="1" applyAlignment="1">
      <alignment horizontal="center" vertical="top"/>
    </xf>
    <xf numFmtId="0" fontId="5" fillId="0" borderId="1" xfId="9" applyFont="1" applyFill="1" applyBorder="1" applyAlignment="1">
      <alignment horizontal="justify" vertical="top"/>
    </xf>
    <xf numFmtId="49" fontId="5" fillId="0" borderId="1" xfId="9" applyNumberFormat="1" applyFont="1" applyFill="1" applyBorder="1" applyAlignment="1">
      <alignment horizontal="center"/>
    </xf>
    <xf numFmtId="166" fontId="5" fillId="0" borderId="1" xfId="10" applyNumberFormat="1" applyFont="1" applyFill="1" applyBorder="1" applyAlignment="1">
      <alignment horizontal="center" vertical="top"/>
    </xf>
    <xf numFmtId="0" fontId="4" fillId="0" borderId="1" xfId="9" applyFont="1" applyFill="1" applyBorder="1" applyAlignment="1">
      <alignment horizontal="justify" vertical="top"/>
    </xf>
    <xf numFmtId="167" fontId="5" fillId="0" borderId="1" xfId="10" applyNumberFormat="1" applyFont="1" applyFill="1" applyBorder="1" applyAlignment="1">
      <alignment horizontal="center" vertical="top"/>
    </xf>
    <xf numFmtId="0" fontId="5" fillId="0" borderId="1" xfId="9" applyFont="1" applyFill="1" applyBorder="1" applyAlignment="1">
      <alignment vertical="top" wrapText="1"/>
    </xf>
    <xf numFmtId="49" fontId="4" fillId="0" borderId="1" xfId="9" applyNumberFormat="1" applyFont="1" applyFill="1" applyBorder="1" applyAlignment="1">
      <alignment horizontal="center"/>
    </xf>
    <xf numFmtId="0" fontId="34" fillId="0" borderId="1" xfId="9" applyFont="1" applyFill="1" applyBorder="1" applyAlignment="1">
      <alignment horizontal="justify" vertical="top" wrapText="1"/>
    </xf>
    <xf numFmtId="49" fontId="5" fillId="0" borderId="1" xfId="9" applyNumberFormat="1" applyFont="1" applyFill="1" applyBorder="1" applyAlignment="1"/>
    <xf numFmtId="167" fontId="4" fillId="0" borderId="1" xfId="10" applyNumberFormat="1" applyFont="1" applyFill="1" applyBorder="1" applyAlignment="1">
      <alignment horizontal="center" vertical="top"/>
    </xf>
    <xf numFmtId="0" fontId="5" fillId="0" borderId="1" xfId="11" applyFont="1" applyFill="1" applyBorder="1" applyAlignment="1">
      <alignment horizontal="justify" vertical="top"/>
    </xf>
    <xf numFmtId="49" fontId="5" fillId="0" borderId="1" xfId="11" applyNumberFormat="1" applyFont="1" applyFill="1" applyBorder="1" applyAlignment="1">
      <alignment horizontal="center"/>
    </xf>
    <xf numFmtId="0" fontId="4" fillId="0" borderId="1" xfId="11" applyFont="1" applyFill="1" applyBorder="1" applyAlignment="1">
      <alignment horizontal="justify" vertical="top"/>
    </xf>
    <xf numFmtId="49" fontId="4" fillId="0" borderId="1" xfId="11" applyNumberFormat="1" applyFont="1" applyFill="1" applyBorder="1" applyAlignment="1">
      <alignment horizontal="center"/>
    </xf>
    <xf numFmtId="0" fontId="5" fillId="0" borderId="1" xfId="9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/>
    </xf>
    <xf numFmtId="165" fontId="5" fillId="0" borderId="1" xfId="10" applyFont="1" applyFill="1" applyBorder="1" applyAlignment="1">
      <alignment horizontal="left" vertical="top"/>
    </xf>
    <xf numFmtId="0" fontId="4" fillId="0" borderId="1" xfId="9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center" wrapText="1"/>
    </xf>
    <xf numFmtId="165" fontId="4" fillId="0" borderId="1" xfId="10" applyFont="1" applyFill="1" applyBorder="1" applyAlignment="1">
      <alignment horizontal="left" vertical="top" wrapText="1"/>
    </xf>
    <xf numFmtId="49" fontId="20" fillId="2" borderId="1" xfId="0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vertical="top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6" fillId="2" borderId="0" xfId="0" applyFont="1" applyFill="1"/>
    <xf numFmtId="0" fontId="24" fillId="2" borderId="0" xfId="0" applyFont="1" applyFill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justify" vertical="center" wrapText="1"/>
    </xf>
    <xf numFmtId="0" fontId="25" fillId="2" borderId="0" xfId="0" applyFont="1" applyFill="1"/>
    <xf numFmtId="0" fontId="25" fillId="2" borderId="1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justify"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justify" vertical="center" wrapText="1"/>
    </xf>
    <xf numFmtId="166" fontId="25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2" fontId="25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justify" vertical="top" wrapText="1"/>
    </xf>
    <xf numFmtId="0" fontId="25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166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/>
    <xf numFmtId="166" fontId="30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30" fillId="2" borderId="1" xfId="0" applyFont="1" applyFill="1" applyBorder="1" applyAlignment="1">
      <alignment horizontal="center" vertical="center"/>
    </xf>
    <xf numFmtId="0" fontId="30" fillId="2" borderId="0" xfId="0" applyFont="1" applyFill="1"/>
    <xf numFmtId="166" fontId="29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166" fontId="25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25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justify"/>
    </xf>
    <xf numFmtId="0" fontId="27" fillId="2" borderId="1" xfId="0" applyFont="1" applyFill="1" applyBorder="1" applyAlignment="1">
      <alignment horizontal="center" vertical="justify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166" fontId="27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4" fillId="2" borderId="1" xfId="0" applyFont="1" applyFill="1" applyBorder="1" applyAlignment="1">
      <alignment horizontal="center" vertical="justify" wrapText="1"/>
    </xf>
    <xf numFmtId="0" fontId="24" fillId="2" borderId="1" xfId="0" applyFont="1" applyFill="1" applyBorder="1" applyAlignment="1">
      <alignment horizontal="center" vertical="justify"/>
    </xf>
    <xf numFmtId="2" fontId="24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2" fontId="37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justify"/>
    </xf>
    <xf numFmtId="2" fontId="25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justify" vertical="center" wrapText="1"/>
    </xf>
    <xf numFmtId="0" fontId="31" fillId="2" borderId="1" xfId="0" applyNumberFormat="1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horizontal="center" vertical="top" wrapText="1"/>
    </xf>
    <xf numFmtId="49" fontId="31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/>
    <xf numFmtId="49" fontId="32" fillId="2" borderId="1" xfId="0" applyNumberFormat="1" applyFont="1" applyFill="1" applyBorder="1" applyAlignment="1">
      <alignment horizontal="center" vertical="center"/>
    </xf>
    <xf numFmtId="166" fontId="31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vertical="top" wrapText="1"/>
    </xf>
    <xf numFmtId="2" fontId="31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/>
    <xf numFmtId="0" fontId="17" fillId="2" borderId="0" xfId="0" applyFont="1" applyFill="1" applyBorder="1" applyAlignment="1">
      <alignment horizontal="right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/>
    <xf numFmtId="49" fontId="23" fillId="2" borderId="1" xfId="0" applyNumberFormat="1" applyFont="1" applyFill="1" applyBorder="1" applyAlignment="1">
      <alignment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49" fontId="23" fillId="2" borderId="1" xfId="0" applyNumberFormat="1" applyFont="1" applyFill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166" fontId="23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23" fillId="2" borderId="1" xfId="0" applyNumberFormat="1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166" fontId="31" fillId="2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top" wrapText="1"/>
    </xf>
    <xf numFmtId="166" fontId="20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166" fontId="20" fillId="2" borderId="1" xfId="0" applyNumberFormat="1" applyFont="1" applyFill="1" applyBorder="1" applyAlignment="1">
      <alignment horizontal="center"/>
    </xf>
    <xf numFmtId="0" fontId="33" fillId="2" borderId="0" xfId="0" applyFont="1" applyFill="1"/>
    <xf numFmtId="0" fontId="18" fillId="2" borderId="1" xfId="0" applyFont="1" applyFill="1" applyBorder="1" applyAlignment="1">
      <alignment horizontal="left" vertical="top" wrapText="1"/>
    </xf>
    <xf numFmtId="166" fontId="20" fillId="2" borderId="3" xfId="0" applyNumberFormat="1" applyFont="1" applyFill="1" applyBorder="1" applyAlignment="1">
      <alignment horizontal="center" vertical="center" wrapText="1"/>
    </xf>
    <xf numFmtId="166" fontId="21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 wrapText="1"/>
    </xf>
    <xf numFmtId="49" fontId="17" fillId="2" borderId="0" xfId="0" applyNumberFormat="1" applyFont="1" applyFill="1" applyAlignment="1">
      <alignment horizontal="center" vertical="center" wrapText="1"/>
    </xf>
    <xf numFmtId="0" fontId="17" fillId="2" borderId="0" xfId="0" applyFont="1" applyFill="1"/>
    <xf numFmtId="0" fontId="7" fillId="0" borderId="0" xfId="9" applyFont="1" applyFill="1" applyAlignment="1">
      <alignment horizontal="center" vertical="center" wrapText="1"/>
    </xf>
    <xf numFmtId="0" fontId="25" fillId="2" borderId="0" xfId="0" applyFont="1" applyFill="1" applyAlignment="1">
      <alignment horizontal="right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5" xfId="9"/>
    <cellStyle name="Обычный_источники" xfId="11"/>
    <cellStyle name="Тысячи [0]_перечис.11" xfId="1"/>
    <cellStyle name="Тысячи_перечис.11" xfId="2"/>
    <cellStyle name="Финансовый 2" xfId="7"/>
    <cellStyle name="Финансовый 3" xfId="8"/>
    <cellStyle name="Финансовый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topLeftCell="A7" zoomScale="60" workbookViewId="0">
      <selection activeCell="C1" sqref="C1"/>
    </sheetView>
  </sheetViews>
  <sheetFormatPr defaultRowHeight="15"/>
  <cols>
    <col min="1" max="1" width="69.5703125" style="33" customWidth="1"/>
    <col min="2" max="2" width="29.5703125" style="33" customWidth="1"/>
    <col min="3" max="3" width="28.42578125" style="33" customWidth="1"/>
    <col min="4" max="16384" width="9.140625" style="33"/>
  </cols>
  <sheetData>
    <row r="1" spans="1:3" ht="126">
      <c r="A1" s="30"/>
      <c r="B1" s="31"/>
      <c r="C1" s="32" t="s">
        <v>334</v>
      </c>
    </row>
    <row r="2" spans="1:3" ht="15.75">
      <c r="A2" s="30"/>
      <c r="B2" s="31"/>
      <c r="C2" s="34"/>
    </row>
    <row r="3" spans="1:3" ht="18.75">
      <c r="A3" s="197" t="s">
        <v>249</v>
      </c>
      <c r="B3" s="197"/>
      <c r="C3" s="197"/>
    </row>
    <row r="4" spans="1:3" ht="18.75">
      <c r="A4" s="35"/>
      <c r="B4" s="35"/>
      <c r="C4" s="35"/>
    </row>
    <row r="5" spans="1:3" ht="15.75">
      <c r="A5" s="30"/>
      <c r="B5" s="36"/>
      <c r="C5" s="37" t="s">
        <v>135</v>
      </c>
    </row>
    <row r="6" spans="1:3" ht="37.5">
      <c r="A6" s="38"/>
      <c r="B6" s="39" t="s">
        <v>250</v>
      </c>
      <c r="C6" s="40" t="s">
        <v>251</v>
      </c>
    </row>
    <row r="7" spans="1:3" ht="15.75">
      <c r="A7" s="41" t="s">
        <v>252</v>
      </c>
      <c r="B7" s="42"/>
      <c r="C7" s="43">
        <v>-1088.7</v>
      </c>
    </row>
    <row r="8" spans="1:3" ht="15.75">
      <c r="A8" s="44" t="s">
        <v>253</v>
      </c>
      <c r="B8" s="45" t="s">
        <v>254</v>
      </c>
      <c r="C8" s="46"/>
    </row>
    <row r="9" spans="1:3" ht="15.75">
      <c r="A9" s="47" t="s">
        <v>255</v>
      </c>
      <c r="B9" s="42"/>
      <c r="C9" s="48"/>
    </row>
    <row r="10" spans="1:3" ht="31.5">
      <c r="A10" s="49" t="s">
        <v>256</v>
      </c>
      <c r="B10" s="50" t="s">
        <v>257</v>
      </c>
      <c r="C10" s="46">
        <v>1088.7</v>
      </c>
    </row>
    <row r="11" spans="1:3" ht="31.5">
      <c r="A11" s="44" t="s">
        <v>258</v>
      </c>
      <c r="B11" s="45" t="s">
        <v>259</v>
      </c>
      <c r="C11" s="48"/>
    </row>
    <row r="12" spans="1:3" ht="31.5">
      <c r="A12" s="51" t="s">
        <v>260</v>
      </c>
      <c r="B12" s="50" t="s">
        <v>261</v>
      </c>
      <c r="C12" s="48"/>
    </row>
    <row r="13" spans="1:3" ht="31.5">
      <c r="A13" s="47" t="s">
        <v>262</v>
      </c>
      <c r="B13" s="50" t="s">
        <v>263</v>
      </c>
      <c r="C13" s="48"/>
    </row>
    <row r="14" spans="1:3" ht="31.5">
      <c r="A14" s="47" t="s">
        <v>264</v>
      </c>
      <c r="B14" s="50" t="s">
        <v>265</v>
      </c>
      <c r="C14" s="48"/>
    </row>
    <row r="15" spans="1:3" ht="31.5">
      <c r="A15" s="47" t="s">
        <v>266</v>
      </c>
      <c r="B15" s="50" t="s">
        <v>267</v>
      </c>
      <c r="C15" s="48"/>
    </row>
    <row r="16" spans="1:3" ht="31.5">
      <c r="A16" s="44" t="s">
        <v>268</v>
      </c>
      <c r="B16" s="45" t="s">
        <v>269</v>
      </c>
      <c r="C16" s="48"/>
    </row>
    <row r="17" spans="1:3" ht="31.5">
      <c r="A17" s="47" t="s">
        <v>270</v>
      </c>
      <c r="B17" s="50" t="s">
        <v>271</v>
      </c>
      <c r="C17" s="48"/>
    </row>
    <row r="18" spans="1:3" ht="47.25">
      <c r="A18" s="47" t="s">
        <v>272</v>
      </c>
      <c r="B18" s="50" t="s">
        <v>273</v>
      </c>
      <c r="C18" s="48"/>
    </row>
    <row r="19" spans="1:3" ht="47.25">
      <c r="A19" s="47" t="s">
        <v>274</v>
      </c>
      <c r="B19" s="50" t="s">
        <v>275</v>
      </c>
      <c r="C19" s="48"/>
    </row>
    <row r="20" spans="1:3" ht="47.25">
      <c r="A20" s="47" t="s">
        <v>276</v>
      </c>
      <c r="B20" s="50" t="s">
        <v>277</v>
      </c>
      <c r="C20" s="48"/>
    </row>
    <row r="21" spans="1:3" ht="31.5">
      <c r="A21" s="44" t="s">
        <v>278</v>
      </c>
      <c r="B21" s="52" t="s">
        <v>279</v>
      </c>
      <c r="C21" s="48"/>
    </row>
    <row r="22" spans="1:3" ht="31.5">
      <c r="A22" s="44" t="s">
        <v>280</v>
      </c>
      <c r="B22" s="52" t="s">
        <v>281</v>
      </c>
      <c r="C22" s="48"/>
    </row>
    <row r="23" spans="1:3" ht="31.5">
      <c r="A23" s="47" t="s">
        <v>282</v>
      </c>
      <c r="B23" s="50" t="s">
        <v>283</v>
      </c>
      <c r="C23" s="53"/>
    </row>
    <row r="24" spans="1:3" ht="31.5">
      <c r="A24" s="47" t="s">
        <v>284</v>
      </c>
      <c r="B24" s="50" t="s">
        <v>283</v>
      </c>
      <c r="C24" s="53"/>
    </row>
    <row r="25" spans="1:3" ht="31.5">
      <c r="A25" s="54" t="s">
        <v>285</v>
      </c>
      <c r="B25" s="55" t="s">
        <v>286</v>
      </c>
      <c r="C25" s="48"/>
    </row>
    <row r="26" spans="1:3" ht="31.5">
      <c r="A26" s="56" t="s">
        <v>287</v>
      </c>
      <c r="B26" s="57" t="s">
        <v>288</v>
      </c>
      <c r="C26" s="48"/>
    </row>
    <row r="27" spans="1:3" ht="31.5">
      <c r="A27" s="47" t="s">
        <v>289</v>
      </c>
      <c r="B27" s="50" t="s">
        <v>290</v>
      </c>
      <c r="C27" s="48"/>
    </row>
    <row r="28" spans="1:3" ht="47.25">
      <c r="A28" s="47" t="s">
        <v>291</v>
      </c>
      <c r="B28" s="50" t="s">
        <v>292</v>
      </c>
      <c r="C28" s="48"/>
    </row>
    <row r="29" spans="1:3" ht="31.5">
      <c r="A29" s="58" t="s">
        <v>293</v>
      </c>
      <c r="B29" s="59" t="s">
        <v>294</v>
      </c>
      <c r="C29" s="60"/>
    </row>
    <row r="30" spans="1:3" ht="31.5">
      <c r="A30" s="61" t="s">
        <v>295</v>
      </c>
      <c r="B30" s="62" t="s">
        <v>296</v>
      </c>
      <c r="C30" s="63"/>
    </row>
    <row r="31" spans="1:3" ht="47.25">
      <c r="A31" s="61" t="s">
        <v>297</v>
      </c>
      <c r="B31" s="62" t="s">
        <v>298</v>
      </c>
      <c r="C31" s="63"/>
    </row>
  </sheetData>
  <mergeCells count="1">
    <mergeCell ref="A3:C3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L41"/>
  <sheetViews>
    <sheetView view="pageBreakPreview" topLeftCell="A32" zoomScale="98" zoomScaleSheetLayoutView="98" workbookViewId="0">
      <selection activeCell="J42" sqref="J42"/>
    </sheetView>
  </sheetViews>
  <sheetFormatPr defaultRowHeight="12.75"/>
  <cols>
    <col min="1" max="1" width="15" style="122" customWidth="1"/>
    <col min="2" max="2" width="25.85546875" style="123" customWidth="1"/>
    <col min="3" max="3" width="48" style="124" customWidth="1"/>
    <col min="4" max="4" width="11.7109375" style="124" hidden="1" customWidth="1"/>
    <col min="5" max="5" width="19.7109375" style="123" hidden="1" customWidth="1"/>
    <col min="6" max="6" width="14.7109375" style="124" hidden="1" customWidth="1"/>
    <col min="7" max="7" width="17" style="123" hidden="1" customWidth="1"/>
    <col min="8" max="8" width="9.140625" style="112" hidden="1" customWidth="1"/>
    <col min="9" max="9" width="10.5703125" style="112" customWidth="1"/>
    <col min="10" max="10" width="9.140625" style="112"/>
    <col min="11" max="11" width="9.7109375" style="112" bestFit="1" customWidth="1"/>
    <col min="12" max="258" width="9.140625" style="112"/>
    <col min="259" max="259" width="17.42578125" style="112" customWidth="1"/>
    <col min="260" max="260" width="25" style="112" customWidth="1"/>
    <col min="261" max="261" width="48.28515625" style="112" customWidth="1"/>
    <col min="262" max="263" width="19.5703125" style="112" customWidth="1"/>
    <col min="264" max="514" width="9.140625" style="112"/>
    <col min="515" max="515" width="17.42578125" style="112" customWidth="1"/>
    <col min="516" max="516" width="25" style="112" customWidth="1"/>
    <col min="517" max="517" width="48.28515625" style="112" customWidth="1"/>
    <col min="518" max="519" width="19.5703125" style="112" customWidth="1"/>
    <col min="520" max="770" width="9.140625" style="112"/>
    <col min="771" max="771" width="17.42578125" style="112" customWidth="1"/>
    <col min="772" max="772" width="25" style="112" customWidth="1"/>
    <col min="773" max="773" width="48.28515625" style="112" customWidth="1"/>
    <col min="774" max="775" width="19.5703125" style="112" customWidth="1"/>
    <col min="776" max="1026" width="9.140625" style="112"/>
    <col min="1027" max="1027" width="17.42578125" style="112" customWidth="1"/>
    <col min="1028" max="1028" width="25" style="112" customWidth="1"/>
    <col min="1029" max="1029" width="48.28515625" style="112" customWidth="1"/>
    <col min="1030" max="1031" width="19.5703125" style="112" customWidth="1"/>
    <col min="1032" max="1282" width="9.140625" style="112"/>
    <col min="1283" max="1283" width="17.42578125" style="112" customWidth="1"/>
    <col min="1284" max="1284" width="25" style="112" customWidth="1"/>
    <col min="1285" max="1285" width="48.28515625" style="112" customWidth="1"/>
    <col min="1286" max="1287" width="19.5703125" style="112" customWidth="1"/>
    <col min="1288" max="1538" width="9.140625" style="112"/>
    <col min="1539" max="1539" width="17.42578125" style="112" customWidth="1"/>
    <col min="1540" max="1540" width="25" style="112" customWidth="1"/>
    <col min="1541" max="1541" width="48.28515625" style="112" customWidth="1"/>
    <col min="1542" max="1543" width="19.5703125" style="112" customWidth="1"/>
    <col min="1544" max="1794" width="9.140625" style="112"/>
    <col min="1795" max="1795" width="17.42578125" style="112" customWidth="1"/>
    <col min="1796" max="1796" width="25" style="112" customWidth="1"/>
    <col min="1797" max="1797" width="48.28515625" style="112" customWidth="1"/>
    <col min="1798" max="1799" width="19.5703125" style="112" customWidth="1"/>
    <col min="1800" max="2050" width="9.140625" style="112"/>
    <col min="2051" max="2051" width="17.42578125" style="112" customWidth="1"/>
    <col min="2052" max="2052" width="25" style="112" customWidth="1"/>
    <col min="2053" max="2053" width="48.28515625" style="112" customWidth="1"/>
    <col min="2054" max="2055" width="19.5703125" style="112" customWidth="1"/>
    <col min="2056" max="2306" width="9.140625" style="112"/>
    <col min="2307" max="2307" width="17.42578125" style="112" customWidth="1"/>
    <col min="2308" max="2308" width="25" style="112" customWidth="1"/>
    <col min="2309" max="2309" width="48.28515625" style="112" customWidth="1"/>
    <col min="2310" max="2311" width="19.5703125" style="112" customWidth="1"/>
    <col min="2312" max="2562" width="9.140625" style="112"/>
    <col min="2563" max="2563" width="17.42578125" style="112" customWidth="1"/>
    <col min="2564" max="2564" width="25" style="112" customWidth="1"/>
    <col min="2565" max="2565" width="48.28515625" style="112" customWidth="1"/>
    <col min="2566" max="2567" width="19.5703125" style="112" customWidth="1"/>
    <col min="2568" max="2818" width="9.140625" style="112"/>
    <col min="2819" max="2819" width="17.42578125" style="112" customWidth="1"/>
    <col min="2820" max="2820" width="25" style="112" customWidth="1"/>
    <col min="2821" max="2821" width="48.28515625" style="112" customWidth="1"/>
    <col min="2822" max="2823" width="19.5703125" style="112" customWidth="1"/>
    <col min="2824" max="3074" width="9.140625" style="112"/>
    <col min="3075" max="3075" width="17.42578125" style="112" customWidth="1"/>
    <col min="3076" max="3076" width="25" style="112" customWidth="1"/>
    <col min="3077" max="3077" width="48.28515625" style="112" customWidth="1"/>
    <col min="3078" max="3079" width="19.5703125" style="112" customWidth="1"/>
    <col min="3080" max="3330" width="9.140625" style="112"/>
    <col min="3331" max="3331" width="17.42578125" style="112" customWidth="1"/>
    <col min="3332" max="3332" width="25" style="112" customWidth="1"/>
    <col min="3333" max="3333" width="48.28515625" style="112" customWidth="1"/>
    <col min="3334" max="3335" width="19.5703125" style="112" customWidth="1"/>
    <col min="3336" max="3586" width="9.140625" style="112"/>
    <col min="3587" max="3587" width="17.42578125" style="112" customWidth="1"/>
    <col min="3588" max="3588" width="25" style="112" customWidth="1"/>
    <col min="3589" max="3589" width="48.28515625" style="112" customWidth="1"/>
    <col min="3590" max="3591" width="19.5703125" style="112" customWidth="1"/>
    <col min="3592" max="3842" width="9.140625" style="112"/>
    <col min="3843" max="3843" width="17.42578125" style="112" customWidth="1"/>
    <col min="3844" max="3844" width="25" style="112" customWidth="1"/>
    <col min="3845" max="3845" width="48.28515625" style="112" customWidth="1"/>
    <col min="3846" max="3847" width="19.5703125" style="112" customWidth="1"/>
    <col min="3848" max="4098" width="9.140625" style="112"/>
    <col min="4099" max="4099" width="17.42578125" style="112" customWidth="1"/>
    <col min="4100" max="4100" width="25" style="112" customWidth="1"/>
    <col min="4101" max="4101" width="48.28515625" style="112" customWidth="1"/>
    <col min="4102" max="4103" width="19.5703125" style="112" customWidth="1"/>
    <col min="4104" max="4354" width="9.140625" style="112"/>
    <col min="4355" max="4355" width="17.42578125" style="112" customWidth="1"/>
    <col min="4356" max="4356" width="25" style="112" customWidth="1"/>
    <col min="4357" max="4357" width="48.28515625" style="112" customWidth="1"/>
    <col min="4358" max="4359" width="19.5703125" style="112" customWidth="1"/>
    <col min="4360" max="4610" width="9.140625" style="112"/>
    <col min="4611" max="4611" width="17.42578125" style="112" customWidth="1"/>
    <col min="4612" max="4612" width="25" style="112" customWidth="1"/>
    <col min="4613" max="4613" width="48.28515625" style="112" customWidth="1"/>
    <col min="4614" max="4615" width="19.5703125" style="112" customWidth="1"/>
    <col min="4616" max="4866" width="9.140625" style="112"/>
    <col min="4867" max="4867" width="17.42578125" style="112" customWidth="1"/>
    <col min="4868" max="4868" width="25" style="112" customWidth="1"/>
    <col min="4869" max="4869" width="48.28515625" style="112" customWidth="1"/>
    <col min="4870" max="4871" width="19.5703125" style="112" customWidth="1"/>
    <col min="4872" max="5122" width="9.140625" style="112"/>
    <col min="5123" max="5123" width="17.42578125" style="112" customWidth="1"/>
    <col min="5124" max="5124" width="25" style="112" customWidth="1"/>
    <col min="5125" max="5125" width="48.28515625" style="112" customWidth="1"/>
    <col min="5126" max="5127" width="19.5703125" style="112" customWidth="1"/>
    <col min="5128" max="5378" width="9.140625" style="112"/>
    <col min="5379" max="5379" width="17.42578125" style="112" customWidth="1"/>
    <col min="5380" max="5380" width="25" style="112" customWidth="1"/>
    <col min="5381" max="5381" width="48.28515625" style="112" customWidth="1"/>
    <col min="5382" max="5383" width="19.5703125" style="112" customWidth="1"/>
    <col min="5384" max="5634" width="9.140625" style="112"/>
    <col min="5635" max="5635" width="17.42578125" style="112" customWidth="1"/>
    <col min="5636" max="5636" width="25" style="112" customWidth="1"/>
    <col min="5637" max="5637" width="48.28515625" style="112" customWidth="1"/>
    <col min="5638" max="5639" width="19.5703125" style="112" customWidth="1"/>
    <col min="5640" max="5890" width="9.140625" style="112"/>
    <col min="5891" max="5891" width="17.42578125" style="112" customWidth="1"/>
    <col min="5892" max="5892" width="25" style="112" customWidth="1"/>
    <col min="5893" max="5893" width="48.28515625" style="112" customWidth="1"/>
    <col min="5894" max="5895" width="19.5703125" style="112" customWidth="1"/>
    <col min="5896" max="6146" width="9.140625" style="112"/>
    <col min="6147" max="6147" width="17.42578125" style="112" customWidth="1"/>
    <col min="6148" max="6148" width="25" style="112" customWidth="1"/>
    <col min="6149" max="6149" width="48.28515625" style="112" customWidth="1"/>
    <col min="6150" max="6151" width="19.5703125" style="112" customWidth="1"/>
    <col min="6152" max="6402" width="9.140625" style="112"/>
    <col min="6403" max="6403" width="17.42578125" style="112" customWidth="1"/>
    <col min="6404" max="6404" width="25" style="112" customWidth="1"/>
    <col min="6405" max="6405" width="48.28515625" style="112" customWidth="1"/>
    <col min="6406" max="6407" width="19.5703125" style="112" customWidth="1"/>
    <col min="6408" max="6658" width="9.140625" style="112"/>
    <col min="6659" max="6659" width="17.42578125" style="112" customWidth="1"/>
    <col min="6660" max="6660" width="25" style="112" customWidth="1"/>
    <col min="6661" max="6661" width="48.28515625" style="112" customWidth="1"/>
    <col min="6662" max="6663" width="19.5703125" style="112" customWidth="1"/>
    <col min="6664" max="6914" width="9.140625" style="112"/>
    <col min="6915" max="6915" width="17.42578125" style="112" customWidth="1"/>
    <col min="6916" max="6916" width="25" style="112" customWidth="1"/>
    <col min="6917" max="6917" width="48.28515625" style="112" customWidth="1"/>
    <col min="6918" max="6919" width="19.5703125" style="112" customWidth="1"/>
    <col min="6920" max="7170" width="9.140625" style="112"/>
    <col min="7171" max="7171" width="17.42578125" style="112" customWidth="1"/>
    <col min="7172" max="7172" width="25" style="112" customWidth="1"/>
    <col min="7173" max="7173" width="48.28515625" style="112" customWidth="1"/>
    <col min="7174" max="7175" width="19.5703125" style="112" customWidth="1"/>
    <col min="7176" max="7426" width="9.140625" style="112"/>
    <col min="7427" max="7427" width="17.42578125" style="112" customWidth="1"/>
    <col min="7428" max="7428" width="25" style="112" customWidth="1"/>
    <col min="7429" max="7429" width="48.28515625" style="112" customWidth="1"/>
    <col min="7430" max="7431" width="19.5703125" style="112" customWidth="1"/>
    <col min="7432" max="7682" width="9.140625" style="112"/>
    <col min="7683" max="7683" width="17.42578125" style="112" customWidth="1"/>
    <col min="7684" max="7684" width="25" style="112" customWidth="1"/>
    <col min="7685" max="7685" width="48.28515625" style="112" customWidth="1"/>
    <col min="7686" max="7687" width="19.5703125" style="112" customWidth="1"/>
    <col min="7688" max="7938" width="9.140625" style="112"/>
    <col min="7939" max="7939" width="17.42578125" style="112" customWidth="1"/>
    <col min="7940" max="7940" width="25" style="112" customWidth="1"/>
    <col min="7941" max="7941" width="48.28515625" style="112" customWidth="1"/>
    <col min="7942" max="7943" width="19.5703125" style="112" customWidth="1"/>
    <col min="7944" max="8194" width="9.140625" style="112"/>
    <col min="8195" max="8195" width="17.42578125" style="112" customWidth="1"/>
    <col min="8196" max="8196" width="25" style="112" customWidth="1"/>
    <col min="8197" max="8197" width="48.28515625" style="112" customWidth="1"/>
    <col min="8198" max="8199" width="19.5703125" style="112" customWidth="1"/>
    <col min="8200" max="8450" width="9.140625" style="112"/>
    <col min="8451" max="8451" width="17.42578125" style="112" customWidth="1"/>
    <col min="8452" max="8452" width="25" style="112" customWidth="1"/>
    <col min="8453" max="8453" width="48.28515625" style="112" customWidth="1"/>
    <col min="8454" max="8455" width="19.5703125" style="112" customWidth="1"/>
    <col min="8456" max="8706" width="9.140625" style="112"/>
    <col min="8707" max="8707" width="17.42578125" style="112" customWidth="1"/>
    <col min="8708" max="8708" width="25" style="112" customWidth="1"/>
    <col min="8709" max="8709" width="48.28515625" style="112" customWidth="1"/>
    <col min="8710" max="8711" width="19.5703125" style="112" customWidth="1"/>
    <col min="8712" max="8962" width="9.140625" style="112"/>
    <col min="8963" max="8963" width="17.42578125" style="112" customWidth="1"/>
    <col min="8964" max="8964" width="25" style="112" customWidth="1"/>
    <col min="8965" max="8965" width="48.28515625" style="112" customWidth="1"/>
    <col min="8966" max="8967" width="19.5703125" style="112" customWidth="1"/>
    <col min="8968" max="9218" width="9.140625" style="112"/>
    <col min="9219" max="9219" width="17.42578125" style="112" customWidth="1"/>
    <col min="9220" max="9220" width="25" style="112" customWidth="1"/>
    <col min="9221" max="9221" width="48.28515625" style="112" customWidth="1"/>
    <col min="9222" max="9223" width="19.5703125" style="112" customWidth="1"/>
    <col min="9224" max="9474" width="9.140625" style="112"/>
    <col min="9475" max="9475" width="17.42578125" style="112" customWidth="1"/>
    <col min="9476" max="9476" width="25" style="112" customWidth="1"/>
    <col min="9477" max="9477" width="48.28515625" style="112" customWidth="1"/>
    <col min="9478" max="9479" width="19.5703125" style="112" customWidth="1"/>
    <col min="9480" max="9730" width="9.140625" style="112"/>
    <col min="9731" max="9731" width="17.42578125" style="112" customWidth="1"/>
    <col min="9732" max="9732" width="25" style="112" customWidth="1"/>
    <col min="9733" max="9733" width="48.28515625" style="112" customWidth="1"/>
    <col min="9734" max="9735" width="19.5703125" style="112" customWidth="1"/>
    <col min="9736" max="9986" width="9.140625" style="112"/>
    <col min="9987" max="9987" width="17.42578125" style="112" customWidth="1"/>
    <col min="9988" max="9988" width="25" style="112" customWidth="1"/>
    <col min="9989" max="9989" width="48.28515625" style="112" customWidth="1"/>
    <col min="9990" max="9991" width="19.5703125" style="112" customWidth="1"/>
    <col min="9992" max="10242" width="9.140625" style="112"/>
    <col min="10243" max="10243" width="17.42578125" style="112" customWidth="1"/>
    <col min="10244" max="10244" width="25" style="112" customWidth="1"/>
    <col min="10245" max="10245" width="48.28515625" style="112" customWidth="1"/>
    <col min="10246" max="10247" width="19.5703125" style="112" customWidth="1"/>
    <col min="10248" max="10498" width="9.140625" style="112"/>
    <col min="10499" max="10499" width="17.42578125" style="112" customWidth="1"/>
    <col min="10500" max="10500" width="25" style="112" customWidth="1"/>
    <col min="10501" max="10501" width="48.28515625" style="112" customWidth="1"/>
    <col min="10502" max="10503" width="19.5703125" style="112" customWidth="1"/>
    <col min="10504" max="10754" width="9.140625" style="112"/>
    <col min="10755" max="10755" width="17.42578125" style="112" customWidth="1"/>
    <col min="10756" max="10756" width="25" style="112" customWidth="1"/>
    <col min="10757" max="10757" width="48.28515625" style="112" customWidth="1"/>
    <col min="10758" max="10759" width="19.5703125" style="112" customWidth="1"/>
    <col min="10760" max="11010" width="9.140625" style="112"/>
    <col min="11011" max="11011" width="17.42578125" style="112" customWidth="1"/>
    <col min="11012" max="11012" width="25" style="112" customWidth="1"/>
    <col min="11013" max="11013" width="48.28515625" style="112" customWidth="1"/>
    <col min="11014" max="11015" width="19.5703125" style="112" customWidth="1"/>
    <col min="11016" max="11266" width="9.140625" style="112"/>
    <col min="11267" max="11267" width="17.42578125" style="112" customWidth="1"/>
    <col min="11268" max="11268" width="25" style="112" customWidth="1"/>
    <col min="11269" max="11269" width="48.28515625" style="112" customWidth="1"/>
    <col min="11270" max="11271" width="19.5703125" style="112" customWidth="1"/>
    <col min="11272" max="11522" width="9.140625" style="112"/>
    <col min="11523" max="11523" width="17.42578125" style="112" customWidth="1"/>
    <col min="11524" max="11524" width="25" style="112" customWidth="1"/>
    <col min="11525" max="11525" width="48.28515625" style="112" customWidth="1"/>
    <col min="11526" max="11527" width="19.5703125" style="112" customWidth="1"/>
    <col min="11528" max="11778" width="9.140625" style="112"/>
    <col min="11779" max="11779" width="17.42578125" style="112" customWidth="1"/>
    <col min="11780" max="11780" width="25" style="112" customWidth="1"/>
    <col min="11781" max="11781" width="48.28515625" style="112" customWidth="1"/>
    <col min="11782" max="11783" width="19.5703125" style="112" customWidth="1"/>
    <col min="11784" max="12034" width="9.140625" style="112"/>
    <col min="12035" max="12035" width="17.42578125" style="112" customWidth="1"/>
    <col min="12036" max="12036" width="25" style="112" customWidth="1"/>
    <col min="12037" max="12037" width="48.28515625" style="112" customWidth="1"/>
    <col min="12038" max="12039" width="19.5703125" style="112" customWidth="1"/>
    <col min="12040" max="12290" width="9.140625" style="112"/>
    <col min="12291" max="12291" width="17.42578125" style="112" customWidth="1"/>
    <col min="12292" max="12292" width="25" style="112" customWidth="1"/>
    <col min="12293" max="12293" width="48.28515625" style="112" customWidth="1"/>
    <col min="12294" max="12295" width="19.5703125" style="112" customWidth="1"/>
    <col min="12296" max="12546" width="9.140625" style="112"/>
    <col min="12547" max="12547" width="17.42578125" style="112" customWidth="1"/>
    <col min="12548" max="12548" width="25" style="112" customWidth="1"/>
    <col min="12549" max="12549" width="48.28515625" style="112" customWidth="1"/>
    <col min="12550" max="12551" width="19.5703125" style="112" customWidth="1"/>
    <col min="12552" max="12802" width="9.140625" style="112"/>
    <col min="12803" max="12803" width="17.42578125" style="112" customWidth="1"/>
    <col min="12804" max="12804" width="25" style="112" customWidth="1"/>
    <col min="12805" max="12805" width="48.28515625" style="112" customWidth="1"/>
    <col min="12806" max="12807" width="19.5703125" style="112" customWidth="1"/>
    <col min="12808" max="13058" width="9.140625" style="112"/>
    <col min="13059" max="13059" width="17.42578125" style="112" customWidth="1"/>
    <col min="13060" max="13060" width="25" style="112" customWidth="1"/>
    <col min="13061" max="13061" width="48.28515625" style="112" customWidth="1"/>
    <col min="13062" max="13063" width="19.5703125" style="112" customWidth="1"/>
    <col min="13064" max="13314" width="9.140625" style="112"/>
    <col min="13315" max="13315" width="17.42578125" style="112" customWidth="1"/>
    <col min="13316" max="13316" width="25" style="112" customWidth="1"/>
    <col min="13317" max="13317" width="48.28515625" style="112" customWidth="1"/>
    <col min="13318" max="13319" width="19.5703125" style="112" customWidth="1"/>
    <col min="13320" max="13570" width="9.140625" style="112"/>
    <col min="13571" max="13571" width="17.42578125" style="112" customWidth="1"/>
    <col min="13572" max="13572" width="25" style="112" customWidth="1"/>
    <col min="13573" max="13573" width="48.28515625" style="112" customWidth="1"/>
    <col min="13574" max="13575" width="19.5703125" style="112" customWidth="1"/>
    <col min="13576" max="13826" width="9.140625" style="112"/>
    <col min="13827" max="13827" width="17.42578125" style="112" customWidth="1"/>
    <col min="13828" max="13828" width="25" style="112" customWidth="1"/>
    <col min="13829" max="13829" width="48.28515625" style="112" customWidth="1"/>
    <col min="13830" max="13831" width="19.5703125" style="112" customWidth="1"/>
    <col min="13832" max="14082" width="9.140625" style="112"/>
    <col min="14083" max="14083" width="17.42578125" style="112" customWidth="1"/>
    <col min="14084" max="14084" width="25" style="112" customWidth="1"/>
    <col min="14085" max="14085" width="48.28515625" style="112" customWidth="1"/>
    <col min="14086" max="14087" width="19.5703125" style="112" customWidth="1"/>
    <col min="14088" max="14338" width="9.140625" style="112"/>
    <col min="14339" max="14339" width="17.42578125" style="112" customWidth="1"/>
    <col min="14340" max="14340" width="25" style="112" customWidth="1"/>
    <col min="14341" max="14341" width="48.28515625" style="112" customWidth="1"/>
    <col min="14342" max="14343" width="19.5703125" style="112" customWidth="1"/>
    <col min="14344" max="14594" width="9.140625" style="112"/>
    <col min="14595" max="14595" width="17.42578125" style="112" customWidth="1"/>
    <col min="14596" max="14596" width="25" style="112" customWidth="1"/>
    <col min="14597" max="14597" width="48.28515625" style="112" customWidth="1"/>
    <col min="14598" max="14599" width="19.5703125" style="112" customWidth="1"/>
    <col min="14600" max="14850" width="9.140625" style="112"/>
    <col min="14851" max="14851" width="17.42578125" style="112" customWidth="1"/>
    <col min="14852" max="14852" width="25" style="112" customWidth="1"/>
    <col min="14853" max="14853" width="48.28515625" style="112" customWidth="1"/>
    <col min="14854" max="14855" width="19.5703125" style="112" customWidth="1"/>
    <col min="14856" max="15106" width="9.140625" style="112"/>
    <col min="15107" max="15107" width="17.42578125" style="112" customWidth="1"/>
    <col min="15108" max="15108" width="25" style="112" customWidth="1"/>
    <col min="15109" max="15109" width="48.28515625" style="112" customWidth="1"/>
    <col min="15110" max="15111" width="19.5703125" style="112" customWidth="1"/>
    <col min="15112" max="15362" width="9.140625" style="112"/>
    <col min="15363" max="15363" width="17.42578125" style="112" customWidth="1"/>
    <col min="15364" max="15364" width="25" style="112" customWidth="1"/>
    <col min="15365" max="15365" width="48.28515625" style="112" customWidth="1"/>
    <col min="15366" max="15367" width="19.5703125" style="112" customWidth="1"/>
    <col min="15368" max="15618" width="9.140625" style="112"/>
    <col min="15619" max="15619" width="17.42578125" style="112" customWidth="1"/>
    <col min="15620" max="15620" width="25" style="112" customWidth="1"/>
    <col min="15621" max="15621" width="48.28515625" style="112" customWidth="1"/>
    <col min="15622" max="15623" width="19.5703125" style="112" customWidth="1"/>
    <col min="15624" max="15874" width="9.140625" style="112"/>
    <col min="15875" max="15875" width="17.42578125" style="112" customWidth="1"/>
    <col min="15876" max="15876" width="25" style="112" customWidth="1"/>
    <col min="15877" max="15877" width="48.28515625" style="112" customWidth="1"/>
    <col min="15878" max="15879" width="19.5703125" style="112" customWidth="1"/>
    <col min="15880" max="16130" width="9.140625" style="112"/>
    <col min="16131" max="16131" width="17.42578125" style="112" customWidth="1"/>
    <col min="16132" max="16132" width="25" style="112" customWidth="1"/>
    <col min="16133" max="16133" width="48.28515625" style="112" customWidth="1"/>
    <col min="16134" max="16135" width="19.5703125" style="112" customWidth="1"/>
    <col min="16136" max="16384" width="9.140625" style="112"/>
  </cols>
  <sheetData>
    <row r="1" spans="1:11" s="69" customFormat="1" ht="64.5" customHeight="1">
      <c r="A1" s="67"/>
      <c r="B1" s="68"/>
      <c r="C1" s="198" t="s">
        <v>326</v>
      </c>
      <c r="D1" s="198"/>
      <c r="E1" s="198"/>
      <c r="F1" s="198"/>
      <c r="G1" s="198"/>
      <c r="H1" s="198"/>
      <c r="I1" s="198"/>
      <c r="J1" s="198"/>
      <c r="K1" s="198"/>
    </row>
    <row r="2" spans="1:11" s="70" customFormat="1" ht="42" customHeight="1">
      <c r="A2" s="199" t="s">
        <v>245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s="69" customFormat="1" ht="18.75" customHeight="1">
      <c r="A3" s="71"/>
      <c r="B3" s="72"/>
      <c r="C3" s="73"/>
      <c r="D3" s="73"/>
      <c r="E3" s="203" t="s">
        <v>135</v>
      </c>
      <c r="F3" s="203"/>
      <c r="G3" s="203"/>
      <c r="H3" s="74"/>
      <c r="I3" s="74"/>
      <c r="J3" s="74"/>
      <c r="K3" s="74"/>
    </row>
    <row r="4" spans="1:11" s="70" customFormat="1" ht="10.5" customHeight="1">
      <c r="A4" s="201" t="s">
        <v>2</v>
      </c>
      <c r="B4" s="201" t="s">
        <v>3</v>
      </c>
      <c r="C4" s="201" t="s">
        <v>1</v>
      </c>
      <c r="D4" s="201" t="s">
        <v>0</v>
      </c>
      <c r="E4" s="204"/>
      <c r="F4" s="204"/>
      <c r="G4" s="205"/>
      <c r="H4" s="200"/>
      <c r="I4" s="200"/>
      <c r="J4" s="75"/>
      <c r="K4" s="75"/>
    </row>
    <row r="5" spans="1:11" s="70" customFormat="1" ht="44.25" customHeight="1">
      <c r="A5" s="202"/>
      <c r="B5" s="202"/>
      <c r="C5" s="202"/>
      <c r="D5" s="202"/>
      <c r="E5" s="76" t="s">
        <v>300</v>
      </c>
      <c r="F5" s="77" t="s">
        <v>204</v>
      </c>
      <c r="G5" s="76" t="s">
        <v>300</v>
      </c>
      <c r="H5" s="77" t="s">
        <v>204</v>
      </c>
      <c r="I5" s="76" t="s">
        <v>244</v>
      </c>
      <c r="J5" s="77" t="s">
        <v>204</v>
      </c>
      <c r="K5" s="76" t="s">
        <v>244</v>
      </c>
    </row>
    <row r="6" spans="1:11" s="79" customFormat="1" ht="15.75">
      <c r="A6" s="78">
        <v>1</v>
      </c>
      <c r="B6" s="78">
        <v>2</v>
      </c>
      <c r="C6" s="78">
        <v>3</v>
      </c>
      <c r="D6" s="78"/>
      <c r="E6" s="78">
        <v>4</v>
      </c>
      <c r="F6" s="78">
        <v>5</v>
      </c>
      <c r="G6" s="78">
        <v>6</v>
      </c>
      <c r="H6" s="78">
        <v>5</v>
      </c>
      <c r="I6" s="78">
        <v>6</v>
      </c>
      <c r="J6" s="78">
        <v>5</v>
      </c>
      <c r="K6" s="78">
        <v>6</v>
      </c>
    </row>
    <row r="7" spans="1:11" s="70" customFormat="1" ht="28.5">
      <c r="A7" s="80" t="s">
        <v>171</v>
      </c>
      <c r="B7" s="76" t="s">
        <v>4</v>
      </c>
      <c r="C7" s="81" t="s">
        <v>5</v>
      </c>
      <c r="D7" s="82">
        <f>D8+D18</f>
        <v>986.5</v>
      </c>
      <c r="E7" s="82">
        <f>E8+E18</f>
        <v>356.9</v>
      </c>
      <c r="F7" s="82">
        <f>F8+F18</f>
        <v>-41.9</v>
      </c>
      <c r="G7" s="82">
        <f>E7+F7</f>
        <v>315</v>
      </c>
      <c r="H7" s="82">
        <f>H8+H18</f>
        <v>0</v>
      </c>
      <c r="I7" s="82">
        <f>I8+I18</f>
        <v>315</v>
      </c>
      <c r="J7" s="82">
        <f>J8+J18</f>
        <v>240.72</v>
      </c>
      <c r="K7" s="82">
        <f>I7+J7</f>
        <v>555.72</v>
      </c>
    </row>
    <row r="8" spans="1:11" s="70" customFormat="1" ht="29.25" customHeight="1">
      <c r="A8" s="83"/>
      <c r="B8" s="76"/>
      <c r="C8" s="84" t="s">
        <v>6</v>
      </c>
      <c r="D8" s="85">
        <f t="shared" ref="D8:H8" si="0">D9+D11+D13</f>
        <v>921</v>
      </c>
      <c r="E8" s="85">
        <f t="shared" si="0"/>
        <v>350.9</v>
      </c>
      <c r="F8" s="85">
        <f t="shared" si="0"/>
        <v>-36.9</v>
      </c>
      <c r="G8" s="82">
        <f t="shared" si="0"/>
        <v>314</v>
      </c>
      <c r="H8" s="85">
        <f t="shared" si="0"/>
        <v>0</v>
      </c>
      <c r="I8" s="82">
        <f>I9+I11+I13</f>
        <v>314</v>
      </c>
      <c r="J8" s="85">
        <f>J9+J13</f>
        <v>240.72</v>
      </c>
      <c r="K8" s="82">
        <f t="shared" ref="K8" si="1">K9+K11+K13</f>
        <v>554.72</v>
      </c>
    </row>
    <row r="9" spans="1:11" s="70" customFormat="1" ht="18.75">
      <c r="A9" s="83">
        <v>182</v>
      </c>
      <c r="B9" s="83" t="s">
        <v>7</v>
      </c>
      <c r="C9" s="84" t="s">
        <v>8</v>
      </c>
      <c r="D9" s="85">
        <v>26.6</v>
      </c>
      <c r="E9" s="85">
        <v>35</v>
      </c>
      <c r="F9" s="85">
        <v>-1</v>
      </c>
      <c r="G9" s="82">
        <f t="shared" ref="G9:G23" si="2">E9+F9</f>
        <v>34</v>
      </c>
      <c r="H9" s="85">
        <v>0</v>
      </c>
      <c r="I9" s="82">
        <f t="shared" ref="I9:I11" si="3">G9+H9</f>
        <v>34</v>
      </c>
      <c r="J9" s="85">
        <v>17.52</v>
      </c>
      <c r="K9" s="82">
        <f t="shared" ref="K9:K11" si="4">I9+J9</f>
        <v>51.519999999999996</v>
      </c>
    </row>
    <row r="10" spans="1:11" s="70" customFormat="1" ht="45">
      <c r="A10" s="83">
        <v>801</v>
      </c>
      <c r="B10" s="83" t="s">
        <v>138</v>
      </c>
      <c r="C10" s="84" t="s">
        <v>9</v>
      </c>
      <c r="D10" s="85"/>
      <c r="E10" s="85"/>
      <c r="F10" s="85"/>
      <c r="G10" s="82">
        <f t="shared" si="2"/>
        <v>0</v>
      </c>
      <c r="H10" s="85"/>
      <c r="I10" s="82">
        <f t="shared" si="3"/>
        <v>0</v>
      </c>
      <c r="J10" s="85"/>
      <c r="K10" s="82">
        <f t="shared" si="4"/>
        <v>0</v>
      </c>
    </row>
    <row r="11" spans="1:11" s="70" customFormat="1" ht="18.75">
      <c r="A11" s="80" t="s">
        <v>171</v>
      </c>
      <c r="B11" s="76" t="s">
        <v>10</v>
      </c>
      <c r="C11" s="81" t="s">
        <v>11</v>
      </c>
      <c r="D11" s="82">
        <f>D12</f>
        <v>1.8</v>
      </c>
      <c r="E11" s="82">
        <v>0.5</v>
      </c>
      <c r="F11" s="82">
        <f>F12</f>
        <v>-0.5</v>
      </c>
      <c r="G11" s="82">
        <f t="shared" si="2"/>
        <v>0</v>
      </c>
      <c r="H11" s="82">
        <f>H12</f>
        <v>0</v>
      </c>
      <c r="I11" s="82">
        <f t="shared" si="3"/>
        <v>0</v>
      </c>
      <c r="J11" s="82">
        <f>J12</f>
        <v>0</v>
      </c>
      <c r="K11" s="82">
        <f t="shared" si="4"/>
        <v>0</v>
      </c>
    </row>
    <row r="12" spans="1:11" s="70" customFormat="1" ht="18.75">
      <c r="A12" s="83">
        <v>182</v>
      </c>
      <c r="B12" s="78" t="s">
        <v>12</v>
      </c>
      <c r="C12" s="84" t="s">
        <v>13</v>
      </c>
      <c r="D12" s="85">
        <v>1.8</v>
      </c>
      <c r="E12" s="85">
        <v>0.5</v>
      </c>
      <c r="F12" s="85">
        <v>-0.5</v>
      </c>
      <c r="G12" s="82">
        <f>E12+F12</f>
        <v>0</v>
      </c>
      <c r="H12" s="85">
        <v>0</v>
      </c>
      <c r="I12" s="82">
        <f>G12+H12</f>
        <v>0</v>
      </c>
      <c r="J12" s="85">
        <v>0</v>
      </c>
      <c r="K12" s="82">
        <f>I12+J12</f>
        <v>0</v>
      </c>
    </row>
    <row r="13" spans="1:11" s="87" customFormat="1" ht="18.75">
      <c r="A13" s="80" t="s">
        <v>171</v>
      </c>
      <c r="B13" s="76" t="s">
        <v>14</v>
      </c>
      <c r="C13" s="81" t="s">
        <v>15</v>
      </c>
      <c r="D13" s="86">
        <f>D14+D15</f>
        <v>892.6</v>
      </c>
      <c r="E13" s="82">
        <f>E14+E15</f>
        <v>315.39999999999998</v>
      </c>
      <c r="F13" s="82">
        <f>F14+F15</f>
        <v>-35.4</v>
      </c>
      <c r="G13" s="82">
        <f>E13+F13</f>
        <v>280</v>
      </c>
      <c r="H13" s="82">
        <f>H14+H15</f>
        <v>0</v>
      </c>
      <c r="I13" s="82">
        <f>G13+H13</f>
        <v>280</v>
      </c>
      <c r="J13" s="82">
        <f>J14+J15</f>
        <v>223.2</v>
      </c>
      <c r="K13" s="82">
        <f>I13+J13</f>
        <v>503.2</v>
      </c>
    </row>
    <row r="14" spans="1:11" s="70" customFormat="1" ht="18.75">
      <c r="A14" s="83">
        <v>182</v>
      </c>
      <c r="B14" s="78" t="s">
        <v>136</v>
      </c>
      <c r="C14" s="84" t="s">
        <v>223</v>
      </c>
      <c r="D14" s="88">
        <v>58.9</v>
      </c>
      <c r="E14" s="88">
        <v>45</v>
      </c>
      <c r="F14" s="85">
        <v>-25</v>
      </c>
      <c r="G14" s="82">
        <f>E14+F14</f>
        <v>20</v>
      </c>
      <c r="H14" s="85">
        <v>0</v>
      </c>
      <c r="I14" s="82">
        <f>G14+H14</f>
        <v>20</v>
      </c>
      <c r="J14" s="85">
        <v>20</v>
      </c>
      <c r="K14" s="82">
        <f>I14+J14</f>
        <v>40</v>
      </c>
    </row>
    <row r="15" spans="1:11" s="87" customFormat="1" ht="18.75">
      <c r="A15" s="83">
        <v>182</v>
      </c>
      <c r="B15" s="78" t="s">
        <v>137</v>
      </c>
      <c r="C15" s="84" t="s">
        <v>224</v>
      </c>
      <c r="D15" s="88">
        <v>833.7</v>
      </c>
      <c r="E15" s="88">
        <v>270.39999999999998</v>
      </c>
      <c r="F15" s="85">
        <v>-10.4</v>
      </c>
      <c r="G15" s="82">
        <f t="shared" si="2"/>
        <v>260</v>
      </c>
      <c r="H15" s="85">
        <v>0</v>
      </c>
      <c r="I15" s="82">
        <f t="shared" ref="I15:I23" si="5">G15+H15</f>
        <v>260</v>
      </c>
      <c r="J15" s="85">
        <v>203.2</v>
      </c>
      <c r="K15" s="82">
        <f t="shared" ref="K15:K23" si="6">I15+J15</f>
        <v>463.2</v>
      </c>
    </row>
    <row r="16" spans="1:11" s="87" customFormat="1" ht="18.75">
      <c r="A16" s="83">
        <v>801</v>
      </c>
      <c r="B16" s="76" t="s">
        <v>16</v>
      </c>
      <c r="C16" s="81" t="s">
        <v>17</v>
      </c>
      <c r="D16" s="82"/>
      <c r="E16" s="82"/>
      <c r="F16" s="82"/>
      <c r="G16" s="82">
        <f t="shared" si="2"/>
        <v>0</v>
      </c>
      <c r="H16" s="82"/>
      <c r="I16" s="82">
        <f t="shared" si="5"/>
        <v>0</v>
      </c>
      <c r="J16" s="82"/>
      <c r="K16" s="82">
        <f t="shared" si="6"/>
        <v>0</v>
      </c>
    </row>
    <row r="17" spans="1:11" s="70" customFormat="1" ht="42.75">
      <c r="A17" s="83">
        <v>801</v>
      </c>
      <c r="B17" s="76" t="s">
        <v>18</v>
      </c>
      <c r="C17" s="81" t="s">
        <v>19</v>
      </c>
      <c r="D17" s="82"/>
      <c r="E17" s="82"/>
      <c r="F17" s="82"/>
      <c r="G17" s="82">
        <f t="shared" si="2"/>
        <v>0</v>
      </c>
      <c r="H17" s="82"/>
      <c r="I17" s="82">
        <f t="shared" si="5"/>
        <v>0</v>
      </c>
      <c r="J17" s="82"/>
      <c r="K17" s="82">
        <f t="shared" si="6"/>
        <v>0</v>
      </c>
    </row>
    <row r="18" spans="1:11" s="87" customFormat="1" ht="18.75">
      <c r="A18" s="89"/>
      <c r="B18" s="78"/>
      <c r="C18" s="84" t="s">
        <v>20</v>
      </c>
      <c r="D18" s="82">
        <f>D19+D21+D24</f>
        <v>65.5</v>
      </c>
      <c r="E18" s="82">
        <f>E20+E21</f>
        <v>6</v>
      </c>
      <c r="F18" s="82">
        <f>F19+F21+F24</f>
        <v>-5</v>
      </c>
      <c r="G18" s="82">
        <f t="shared" si="2"/>
        <v>1</v>
      </c>
      <c r="H18" s="82">
        <f>H19+H21+H24</f>
        <v>0</v>
      </c>
      <c r="I18" s="82">
        <f t="shared" si="5"/>
        <v>1</v>
      </c>
      <c r="J18" s="82">
        <f>J19+J21+J24</f>
        <v>0</v>
      </c>
      <c r="K18" s="82">
        <f t="shared" si="6"/>
        <v>1</v>
      </c>
    </row>
    <row r="19" spans="1:11" s="87" customFormat="1" ht="42.75">
      <c r="A19" s="90">
        <v>801</v>
      </c>
      <c r="B19" s="76" t="s">
        <v>21</v>
      </c>
      <c r="C19" s="81" t="s">
        <v>22</v>
      </c>
      <c r="D19" s="82">
        <f>D20</f>
        <v>54</v>
      </c>
      <c r="E19" s="82">
        <v>0</v>
      </c>
      <c r="F19" s="82">
        <f>F20</f>
        <v>0</v>
      </c>
      <c r="G19" s="82">
        <f t="shared" si="2"/>
        <v>0</v>
      </c>
      <c r="H19" s="82">
        <f>H20</f>
        <v>0</v>
      </c>
      <c r="I19" s="82">
        <f t="shared" si="5"/>
        <v>0</v>
      </c>
      <c r="J19" s="82">
        <f>J20</f>
        <v>0</v>
      </c>
      <c r="K19" s="82">
        <f t="shared" si="6"/>
        <v>0</v>
      </c>
    </row>
    <row r="20" spans="1:11" s="87" customFormat="1" ht="45.75">
      <c r="A20" s="83">
        <v>801</v>
      </c>
      <c r="B20" s="83" t="s">
        <v>193</v>
      </c>
      <c r="C20" s="91" t="s">
        <v>194</v>
      </c>
      <c r="D20" s="85">
        <v>54</v>
      </c>
      <c r="E20" s="85">
        <v>0</v>
      </c>
      <c r="F20" s="85">
        <v>0</v>
      </c>
      <c r="G20" s="82">
        <f t="shared" si="2"/>
        <v>0</v>
      </c>
      <c r="H20" s="85">
        <v>0</v>
      </c>
      <c r="I20" s="82">
        <f t="shared" si="5"/>
        <v>0</v>
      </c>
      <c r="J20" s="85">
        <v>0</v>
      </c>
      <c r="K20" s="82">
        <f t="shared" si="6"/>
        <v>0</v>
      </c>
    </row>
    <row r="21" spans="1:11" s="70" customFormat="1" ht="28.5">
      <c r="A21" s="90">
        <v>801</v>
      </c>
      <c r="B21" s="76" t="s">
        <v>23</v>
      </c>
      <c r="C21" s="92" t="s">
        <v>188</v>
      </c>
      <c r="D21" s="82">
        <v>7</v>
      </c>
      <c r="E21" s="82">
        <v>6</v>
      </c>
      <c r="F21" s="82">
        <v>-6</v>
      </c>
      <c r="G21" s="82">
        <f t="shared" si="2"/>
        <v>0</v>
      </c>
      <c r="H21" s="82">
        <v>0</v>
      </c>
      <c r="I21" s="82">
        <f t="shared" si="5"/>
        <v>0</v>
      </c>
      <c r="J21" s="82">
        <v>0</v>
      </c>
      <c r="K21" s="82">
        <f t="shared" si="6"/>
        <v>0</v>
      </c>
    </row>
    <row r="22" spans="1:11" s="87" customFormat="1" ht="28.5">
      <c r="A22" s="90">
        <v>801</v>
      </c>
      <c r="B22" s="76" t="s">
        <v>24</v>
      </c>
      <c r="C22" s="81" t="s">
        <v>25</v>
      </c>
      <c r="D22" s="82"/>
      <c r="E22" s="82"/>
      <c r="F22" s="82"/>
      <c r="G22" s="82">
        <f t="shared" si="2"/>
        <v>0</v>
      </c>
      <c r="H22" s="82"/>
      <c r="I22" s="82">
        <f t="shared" si="5"/>
        <v>0</v>
      </c>
      <c r="J22" s="82"/>
      <c r="K22" s="82">
        <f t="shared" si="6"/>
        <v>0</v>
      </c>
    </row>
    <row r="23" spans="1:11" s="87" customFormat="1" ht="18.75">
      <c r="A23" s="90">
        <v>801</v>
      </c>
      <c r="B23" s="76" t="s">
        <v>26</v>
      </c>
      <c r="C23" s="81" t="s">
        <v>27</v>
      </c>
      <c r="D23" s="82"/>
      <c r="E23" s="82"/>
      <c r="F23" s="82"/>
      <c r="G23" s="82">
        <f t="shared" si="2"/>
        <v>0</v>
      </c>
      <c r="H23" s="82"/>
      <c r="I23" s="82">
        <f t="shared" si="5"/>
        <v>0</v>
      </c>
      <c r="J23" s="82"/>
      <c r="K23" s="82">
        <f t="shared" si="6"/>
        <v>0</v>
      </c>
    </row>
    <row r="24" spans="1:11" s="87" customFormat="1" ht="18.75">
      <c r="A24" s="90">
        <v>801</v>
      </c>
      <c r="B24" s="76" t="s">
        <v>28</v>
      </c>
      <c r="C24" s="81" t="s">
        <v>29</v>
      </c>
      <c r="D24" s="82">
        <f>D25</f>
        <v>4.5</v>
      </c>
      <c r="E24" s="82">
        <v>0</v>
      </c>
      <c r="F24" s="82">
        <v>1</v>
      </c>
      <c r="G24" s="82">
        <f>E24+F24</f>
        <v>1</v>
      </c>
      <c r="H24" s="82">
        <v>0</v>
      </c>
      <c r="I24" s="82">
        <f>G24+H24</f>
        <v>1</v>
      </c>
      <c r="J24" s="82">
        <v>0</v>
      </c>
      <c r="K24" s="82">
        <f>I24+J24</f>
        <v>1</v>
      </c>
    </row>
    <row r="25" spans="1:11" s="87" customFormat="1" ht="30">
      <c r="A25" s="83">
        <v>801</v>
      </c>
      <c r="B25" s="83" t="s">
        <v>195</v>
      </c>
      <c r="C25" s="93" t="s">
        <v>196</v>
      </c>
      <c r="D25" s="85">
        <v>4.5</v>
      </c>
      <c r="E25" s="85">
        <v>0</v>
      </c>
      <c r="F25" s="85">
        <v>1</v>
      </c>
      <c r="G25" s="85">
        <f>E25+F25</f>
        <v>1</v>
      </c>
      <c r="H25" s="85">
        <v>0</v>
      </c>
      <c r="I25" s="85">
        <f>G25+H25</f>
        <v>1</v>
      </c>
      <c r="J25" s="85">
        <v>0</v>
      </c>
      <c r="K25" s="85">
        <f>I25+J25</f>
        <v>1</v>
      </c>
    </row>
    <row r="26" spans="1:11" s="70" customFormat="1" ht="18.75">
      <c r="A26" s="90">
        <v>801</v>
      </c>
      <c r="B26" s="76" t="s">
        <v>30</v>
      </c>
      <c r="C26" s="81" t="s">
        <v>140</v>
      </c>
      <c r="D26" s="82">
        <f>D27</f>
        <v>2756</v>
      </c>
      <c r="E26" s="82">
        <f>E27</f>
        <v>4194.7</v>
      </c>
      <c r="F26" s="82">
        <f>F27+F37</f>
        <v>106.3</v>
      </c>
      <c r="G26" s="82">
        <f>G27+G38</f>
        <v>4301</v>
      </c>
      <c r="H26" s="82">
        <f>H27</f>
        <v>61</v>
      </c>
      <c r="I26" s="82">
        <f t="shared" ref="I26" si="7">G26+H26</f>
        <v>4362</v>
      </c>
      <c r="J26" s="82">
        <f>J27+J35</f>
        <v>7409.3789999999999</v>
      </c>
      <c r="K26" s="82">
        <f t="shared" ref="K26" si="8">I26+J26</f>
        <v>11771.379000000001</v>
      </c>
    </row>
    <row r="27" spans="1:11" s="70" customFormat="1" ht="42.75">
      <c r="A27" s="90">
        <v>801</v>
      </c>
      <c r="B27" s="76" t="s">
        <v>31</v>
      </c>
      <c r="C27" s="81" t="s">
        <v>32</v>
      </c>
      <c r="D27" s="85">
        <f>D28+D33</f>
        <v>2756</v>
      </c>
      <c r="E27" s="82">
        <f>E28+E33+E35</f>
        <v>4194.7</v>
      </c>
      <c r="F27" s="82">
        <f t="shared" ref="F27" si="9">F28+F33</f>
        <v>106.3</v>
      </c>
      <c r="G27" s="82">
        <f>G28+G33+G35</f>
        <v>4301</v>
      </c>
      <c r="H27" s="82">
        <f>H35+H38</f>
        <v>61</v>
      </c>
      <c r="I27" s="82">
        <f>G27+H27</f>
        <v>4362</v>
      </c>
      <c r="J27" s="82">
        <f>J28+J29</f>
        <v>400</v>
      </c>
      <c r="K27" s="82">
        <f>I27+J27</f>
        <v>4762</v>
      </c>
    </row>
    <row r="28" spans="1:11" s="94" customFormat="1" ht="28.5">
      <c r="A28" s="90">
        <v>801</v>
      </c>
      <c r="B28" s="76" t="s">
        <v>215</v>
      </c>
      <c r="C28" s="76" t="s">
        <v>189</v>
      </c>
      <c r="D28" s="82">
        <f>D30</f>
        <v>2703.6</v>
      </c>
      <c r="E28" s="82">
        <f>E30</f>
        <v>3467.9</v>
      </c>
      <c r="F28" s="82">
        <f t="shared" ref="F28:I28" si="10">F30</f>
        <v>103.2</v>
      </c>
      <c r="G28" s="82">
        <f t="shared" si="10"/>
        <v>3571.1</v>
      </c>
      <c r="H28" s="82">
        <f t="shared" si="10"/>
        <v>0</v>
      </c>
      <c r="I28" s="82">
        <f t="shared" si="10"/>
        <v>3571.1</v>
      </c>
      <c r="J28" s="82">
        <f t="shared" ref="J28:K28" si="11">J30</f>
        <v>0</v>
      </c>
      <c r="K28" s="82">
        <f t="shared" si="11"/>
        <v>3571.1</v>
      </c>
    </row>
    <row r="29" spans="1:11" s="98" customFormat="1" ht="30">
      <c r="A29" s="83">
        <v>801</v>
      </c>
      <c r="B29" s="78" t="s">
        <v>339</v>
      </c>
      <c r="C29" s="84" t="s">
        <v>139</v>
      </c>
      <c r="D29" s="85"/>
      <c r="E29" s="85"/>
      <c r="F29" s="85"/>
      <c r="G29" s="95">
        <f t="shared" ref="G29:G34" si="12">E29+F29</f>
        <v>0</v>
      </c>
      <c r="H29" s="96"/>
      <c r="I29" s="96"/>
      <c r="J29" s="97">
        <f>J31</f>
        <v>400</v>
      </c>
      <c r="K29" s="97">
        <f>K31</f>
        <v>400</v>
      </c>
    </row>
    <row r="30" spans="1:11" s="98" customFormat="1" ht="30">
      <c r="A30" s="83">
        <v>801</v>
      </c>
      <c r="B30" s="78" t="s">
        <v>217</v>
      </c>
      <c r="C30" s="84" t="s">
        <v>205</v>
      </c>
      <c r="D30" s="85">
        <v>2703.6</v>
      </c>
      <c r="E30" s="85">
        <v>3467.9</v>
      </c>
      <c r="F30" s="85">
        <v>103.2</v>
      </c>
      <c r="G30" s="95">
        <f>E30+F30</f>
        <v>3571.1</v>
      </c>
      <c r="H30" s="99">
        <v>0</v>
      </c>
      <c r="I30" s="97">
        <f>G30+H30</f>
        <v>3571.1</v>
      </c>
      <c r="J30" s="99">
        <v>0</v>
      </c>
      <c r="K30" s="97">
        <f>I30+J30</f>
        <v>3571.1</v>
      </c>
    </row>
    <row r="31" spans="1:11" s="100" customFormat="1" ht="15">
      <c r="A31" s="83">
        <v>801</v>
      </c>
      <c r="B31" s="78" t="s">
        <v>335</v>
      </c>
      <c r="C31" s="84" t="s">
        <v>336</v>
      </c>
      <c r="D31" s="85"/>
      <c r="E31" s="85"/>
      <c r="F31" s="85"/>
      <c r="G31" s="95"/>
      <c r="H31" s="99"/>
      <c r="I31" s="97"/>
      <c r="J31" s="97">
        <v>400</v>
      </c>
      <c r="K31" s="97">
        <f>J31</f>
        <v>400</v>
      </c>
    </row>
    <row r="32" spans="1:11" s="100" customFormat="1" ht="15">
      <c r="A32" s="83">
        <v>801</v>
      </c>
      <c r="B32" s="78" t="s">
        <v>337</v>
      </c>
      <c r="C32" s="84" t="s">
        <v>338</v>
      </c>
      <c r="D32" s="85"/>
      <c r="E32" s="85"/>
      <c r="F32" s="85"/>
      <c r="G32" s="95"/>
      <c r="H32" s="99"/>
      <c r="I32" s="97"/>
      <c r="J32" s="97">
        <v>400</v>
      </c>
      <c r="K32" s="97">
        <v>400</v>
      </c>
    </row>
    <row r="33" spans="1:12" s="98" customFormat="1" ht="36.75" customHeight="1">
      <c r="A33" s="90">
        <v>801</v>
      </c>
      <c r="B33" s="76" t="s">
        <v>216</v>
      </c>
      <c r="C33" s="76" t="s">
        <v>190</v>
      </c>
      <c r="D33" s="82">
        <f>D34</f>
        <v>52.4</v>
      </c>
      <c r="E33" s="82">
        <v>100.1</v>
      </c>
      <c r="F33" s="82">
        <v>3.1</v>
      </c>
      <c r="G33" s="101">
        <f t="shared" si="12"/>
        <v>103.19999999999999</v>
      </c>
      <c r="H33" s="101">
        <v>0</v>
      </c>
      <c r="I33" s="101">
        <f t="shared" ref="I33" si="13">G33+H33</f>
        <v>103.19999999999999</v>
      </c>
      <c r="J33" s="101">
        <v>0</v>
      </c>
      <c r="K33" s="101">
        <f t="shared" ref="K33" si="14">I33+J33</f>
        <v>103.19999999999999</v>
      </c>
    </row>
    <row r="34" spans="1:12" s="104" customFormat="1" ht="57.75" customHeight="1">
      <c r="A34" s="83">
        <v>801</v>
      </c>
      <c r="B34" s="102" t="s">
        <v>218</v>
      </c>
      <c r="C34" s="93" t="s">
        <v>206</v>
      </c>
      <c r="D34" s="85">
        <v>52.4</v>
      </c>
      <c r="E34" s="85">
        <v>100.1</v>
      </c>
      <c r="F34" s="85">
        <v>3.1</v>
      </c>
      <c r="G34" s="95">
        <f t="shared" si="12"/>
        <v>103.19999999999999</v>
      </c>
      <c r="H34" s="83">
        <v>0</v>
      </c>
      <c r="I34" s="103">
        <f>G34+H34</f>
        <v>103.19999999999999</v>
      </c>
      <c r="J34" s="83">
        <v>0</v>
      </c>
      <c r="K34" s="103">
        <f>I34+J34</f>
        <v>103.19999999999999</v>
      </c>
    </row>
    <row r="35" spans="1:12" s="70" customFormat="1" ht="18.75">
      <c r="A35" s="90">
        <v>801</v>
      </c>
      <c r="B35" s="76" t="s">
        <v>340</v>
      </c>
      <c r="C35" s="76" t="s">
        <v>140</v>
      </c>
      <c r="D35" s="76"/>
      <c r="E35" s="76">
        <v>626.70000000000005</v>
      </c>
      <c r="F35" s="76">
        <v>0</v>
      </c>
      <c r="G35" s="76">
        <f>E35+F35</f>
        <v>626.70000000000005</v>
      </c>
      <c r="H35" s="76">
        <f>H37</f>
        <v>160.5</v>
      </c>
      <c r="I35" s="76">
        <f t="shared" ref="I35" si="15">G35+H35</f>
        <v>787.2</v>
      </c>
      <c r="J35" s="82">
        <f>J36+J37</f>
        <v>7009.3789999999999</v>
      </c>
      <c r="K35" s="82">
        <f>K36+K37</f>
        <v>7796.5789999999997</v>
      </c>
    </row>
    <row r="36" spans="1:12" s="70" customFormat="1" ht="75">
      <c r="A36" s="83">
        <v>801</v>
      </c>
      <c r="B36" s="78" t="s">
        <v>342</v>
      </c>
      <c r="C36" s="105" t="s">
        <v>341</v>
      </c>
      <c r="D36" s="78"/>
      <c r="E36" s="78"/>
      <c r="F36" s="78"/>
      <c r="G36" s="78"/>
      <c r="H36" s="78"/>
      <c r="I36" s="78"/>
      <c r="J36" s="85">
        <v>1499.652</v>
      </c>
      <c r="K36" s="85">
        <f>J36</f>
        <v>1499.652</v>
      </c>
    </row>
    <row r="37" spans="1:12" ht="34.5" customHeight="1">
      <c r="A37" s="106">
        <v>801</v>
      </c>
      <c r="B37" s="83" t="s">
        <v>219</v>
      </c>
      <c r="C37" s="107" t="s">
        <v>343</v>
      </c>
      <c r="D37" s="108"/>
      <c r="E37" s="106">
        <v>626.70000000000005</v>
      </c>
      <c r="F37" s="106">
        <v>0</v>
      </c>
      <c r="G37" s="109">
        <f>E37+F37</f>
        <v>626.70000000000005</v>
      </c>
      <c r="H37" s="110">
        <v>160.5</v>
      </c>
      <c r="I37" s="110">
        <f>G37+H37</f>
        <v>787.2</v>
      </c>
      <c r="J37" s="111">
        <v>5509.7269999999999</v>
      </c>
      <c r="K37" s="111">
        <f>I37+J37</f>
        <v>6296.9269999999997</v>
      </c>
    </row>
    <row r="38" spans="1:12" ht="46.5" customHeight="1">
      <c r="A38" s="90">
        <v>801</v>
      </c>
      <c r="B38" s="113" t="s">
        <v>220</v>
      </c>
      <c r="C38" s="76" t="s">
        <v>221</v>
      </c>
      <c r="D38" s="114"/>
      <c r="E38" s="114">
        <v>0</v>
      </c>
      <c r="F38" s="114">
        <v>0</v>
      </c>
      <c r="G38" s="115">
        <v>0</v>
      </c>
      <c r="H38" s="116">
        <f>H39</f>
        <v>-99.5</v>
      </c>
      <c r="I38" s="117">
        <f>SUM(I39)</f>
        <v>-99.5</v>
      </c>
      <c r="J38" s="117">
        <f t="shared" ref="J38:K38" si="16">SUM(J39)</f>
        <v>0</v>
      </c>
      <c r="K38" s="117">
        <f t="shared" si="16"/>
        <v>-99.5</v>
      </c>
    </row>
    <row r="39" spans="1:12" ht="45.75" customHeight="1">
      <c r="A39" s="83">
        <v>801</v>
      </c>
      <c r="B39" s="118" t="s">
        <v>299</v>
      </c>
      <c r="C39" s="107" t="s">
        <v>222</v>
      </c>
      <c r="D39" s="118"/>
      <c r="E39" s="118">
        <v>0</v>
      </c>
      <c r="F39" s="118">
        <v>0</v>
      </c>
      <c r="G39" s="119">
        <v>0</v>
      </c>
      <c r="H39" s="110">
        <v>-99.5</v>
      </c>
      <c r="I39" s="110">
        <f>H39</f>
        <v>-99.5</v>
      </c>
      <c r="J39" s="110">
        <v>0</v>
      </c>
      <c r="K39" s="120">
        <f>I39+J39</f>
        <v>-99.5</v>
      </c>
      <c r="L39" s="121"/>
    </row>
    <row r="40" spans="1:12" ht="17.25" customHeight="1">
      <c r="A40" s="106"/>
      <c r="B40" s="93"/>
      <c r="C40" s="93" t="s">
        <v>225</v>
      </c>
      <c r="D40" s="93"/>
      <c r="E40" s="85">
        <f>E7+E26</f>
        <v>4551.5999999999995</v>
      </c>
      <c r="F40" s="85">
        <f>F7+F26</f>
        <v>64.400000000000006</v>
      </c>
      <c r="G40" s="85">
        <f>G7+G26+G38</f>
        <v>4616</v>
      </c>
      <c r="H40" s="111">
        <f>H7+H26</f>
        <v>61</v>
      </c>
      <c r="I40" s="111">
        <f>I26+I7</f>
        <v>4677</v>
      </c>
      <c r="J40" s="111">
        <f>J7+J26</f>
        <v>7650.0990000000002</v>
      </c>
      <c r="K40" s="111">
        <f>K7+K26</f>
        <v>12327.099</v>
      </c>
    </row>
    <row r="41" spans="1:12" ht="12" customHeight="1"/>
  </sheetData>
  <mergeCells count="9">
    <mergeCell ref="C1:K1"/>
    <mergeCell ref="A2:K2"/>
    <mergeCell ref="H4:I4"/>
    <mergeCell ref="A4:A5"/>
    <mergeCell ref="B4:B5"/>
    <mergeCell ref="C4:C5"/>
    <mergeCell ref="E3:G3"/>
    <mergeCell ref="D4:D5"/>
    <mergeCell ref="E4:G4"/>
  </mergeCells>
  <pageMargins left="0.62992125984251968" right="0.19685039370078741" top="0.51181102362204722" bottom="0.43307086614173229" header="0.51181102362204722" footer="0.43307086614173229"/>
  <pageSetup paperSize="9" scale="6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17"/>
  <sheetViews>
    <sheetView view="pageBreakPreview" topLeftCell="A24" zoomScale="89" zoomScaleSheetLayoutView="89" workbookViewId="0">
      <selection activeCell="D66" sqref="D66"/>
    </sheetView>
  </sheetViews>
  <sheetFormatPr defaultRowHeight="12.75"/>
  <cols>
    <col min="1" max="1" width="88.85546875" style="3" customWidth="1"/>
    <col min="2" max="2" width="16.42578125" style="2" customWidth="1"/>
    <col min="3" max="3" width="20.140625" style="2" customWidth="1"/>
    <col min="4" max="4" width="15.28515625" style="2" customWidth="1"/>
    <col min="5" max="9" width="9.140625" style="28" hidden="1" customWidth="1"/>
    <col min="10" max="16384" width="9.140625" style="28"/>
  </cols>
  <sheetData>
    <row r="1" spans="1:9" ht="69.75" customHeight="1">
      <c r="A1" s="210" t="s">
        <v>327</v>
      </c>
      <c r="B1" s="210"/>
      <c r="C1" s="210"/>
      <c r="D1" s="210"/>
      <c r="E1" s="210"/>
      <c r="F1" s="210"/>
      <c r="G1" s="210"/>
      <c r="H1" s="210"/>
      <c r="I1" s="210"/>
    </row>
    <row r="2" spans="1:9" ht="12" customHeight="1"/>
    <row r="3" spans="1:9" ht="59.25" customHeight="1">
      <c r="A3" s="206" t="s">
        <v>246</v>
      </c>
      <c r="B3" s="206"/>
      <c r="C3" s="206"/>
      <c r="D3" s="206"/>
      <c r="E3" s="1"/>
    </row>
    <row r="4" spans="1:9" s="4" customFormat="1" ht="15.75">
      <c r="A4" s="17"/>
      <c r="B4" s="5"/>
      <c r="C4" s="5"/>
      <c r="D4" s="5"/>
      <c r="E4" s="1"/>
    </row>
    <row r="5" spans="1:9" s="4" customFormat="1" ht="15">
      <c r="A5" s="207" t="s">
        <v>65</v>
      </c>
      <c r="B5" s="207" t="s">
        <v>141</v>
      </c>
      <c r="C5" s="230" t="s">
        <v>351</v>
      </c>
      <c r="D5" s="208" t="s">
        <v>0</v>
      </c>
      <c r="E5" s="1"/>
    </row>
    <row r="6" spans="1:9" s="12" customFormat="1" ht="72" customHeight="1">
      <c r="A6" s="207"/>
      <c r="B6" s="207"/>
      <c r="C6" s="231"/>
      <c r="D6" s="209"/>
    </row>
    <row r="7" spans="1:9" s="12" customFormat="1" ht="18.75">
      <c r="A7" s="29">
        <v>1</v>
      </c>
      <c r="B7" s="18">
        <v>2</v>
      </c>
      <c r="C7" s="18"/>
      <c r="D7" s="18">
        <v>4</v>
      </c>
    </row>
    <row r="8" spans="1:9" s="7" customFormat="1" ht="18.75">
      <c r="A8" s="24" t="s">
        <v>242</v>
      </c>
      <c r="B8" s="14" t="s">
        <v>71</v>
      </c>
      <c r="C8" s="19">
        <f>C9+C11+C17</f>
        <v>45.629999999999995</v>
      </c>
      <c r="D8" s="19">
        <f>D9+D11+D16+D17</f>
        <v>1684.3</v>
      </c>
    </row>
    <row r="9" spans="1:9" s="7" customFormat="1" ht="44.25" customHeight="1">
      <c r="A9" s="8" t="s">
        <v>64</v>
      </c>
      <c r="B9" s="15" t="s">
        <v>128</v>
      </c>
      <c r="C9" s="20">
        <v>99.1</v>
      </c>
      <c r="D9" s="21">
        <v>493.8</v>
      </c>
    </row>
    <row r="10" spans="1:9" s="7" customFormat="1" ht="56.25" hidden="1">
      <c r="A10" s="8" t="s">
        <v>63</v>
      </c>
      <c r="B10" s="15" t="s">
        <v>72</v>
      </c>
      <c r="C10" s="20"/>
      <c r="D10" s="21"/>
    </row>
    <row r="11" spans="1:9" s="7" customFormat="1" ht="61.5" customHeight="1">
      <c r="A11" s="8" t="s">
        <v>62</v>
      </c>
      <c r="B11" s="15" t="s">
        <v>73</v>
      </c>
      <c r="C11" s="20">
        <v>-53.47</v>
      </c>
      <c r="D11" s="21">
        <v>1185.2</v>
      </c>
    </row>
    <row r="12" spans="1:9" s="7" customFormat="1" ht="37.5" hidden="1">
      <c r="A12" s="8" t="s">
        <v>61</v>
      </c>
      <c r="B12" s="15" t="s">
        <v>74</v>
      </c>
      <c r="C12" s="20"/>
      <c r="D12" s="21"/>
    </row>
    <row r="13" spans="1:9" s="7" customFormat="1" ht="18.75" hidden="1">
      <c r="A13" s="8" t="s">
        <v>60</v>
      </c>
      <c r="B13" s="15" t="s">
        <v>75</v>
      </c>
      <c r="C13" s="20"/>
      <c r="D13" s="21"/>
    </row>
    <row r="14" spans="1:9" s="7" customFormat="1" ht="18.75" hidden="1">
      <c r="A14" s="8" t="s">
        <v>59</v>
      </c>
      <c r="B14" s="15" t="s">
        <v>76</v>
      </c>
      <c r="C14" s="20"/>
      <c r="D14" s="21"/>
    </row>
    <row r="15" spans="1:9" s="7" customFormat="1" ht="18.75" hidden="1">
      <c r="A15" s="8" t="s">
        <v>58</v>
      </c>
      <c r="B15" s="15" t="s">
        <v>77</v>
      </c>
      <c r="C15" s="20"/>
      <c r="D15" s="21"/>
    </row>
    <row r="16" spans="1:9" s="7" customFormat="1" ht="37.5">
      <c r="A16" s="8" t="s">
        <v>61</v>
      </c>
      <c r="B16" s="15" t="s">
        <v>74</v>
      </c>
      <c r="C16" s="20">
        <v>0</v>
      </c>
      <c r="D16" s="21">
        <v>0.3</v>
      </c>
    </row>
    <row r="17" spans="1:4" s="7" customFormat="1" ht="18.75">
      <c r="A17" s="8" t="s">
        <v>207</v>
      </c>
      <c r="B17" s="15" t="s">
        <v>76</v>
      </c>
      <c r="C17" s="20">
        <v>0</v>
      </c>
      <c r="D17" s="21">
        <v>5</v>
      </c>
    </row>
    <row r="18" spans="1:4" s="7" customFormat="1" ht="22.5" customHeight="1">
      <c r="A18" s="24" t="s">
        <v>57</v>
      </c>
      <c r="B18" s="14" t="s">
        <v>78</v>
      </c>
      <c r="C18" s="19">
        <f>C19</f>
        <v>0</v>
      </c>
      <c r="D18" s="16">
        <f>D19</f>
        <v>103.2</v>
      </c>
    </row>
    <row r="19" spans="1:4" s="7" customFormat="1" ht="28.5" customHeight="1">
      <c r="A19" s="8" t="s">
        <v>79</v>
      </c>
      <c r="B19" s="15" t="s">
        <v>80</v>
      </c>
      <c r="C19" s="20">
        <v>0</v>
      </c>
      <c r="D19" s="21">
        <v>103.2</v>
      </c>
    </row>
    <row r="20" spans="1:4" s="7" customFormat="1" ht="18.75" hidden="1">
      <c r="A20" s="8" t="s">
        <v>81</v>
      </c>
      <c r="B20" s="15" t="s">
        <v>82</v>
      </c>
      <c r="C20" s="20"/>
      <c r="D20" s="21"/>
    </row>
    <row r="21" spans="1:4" s="7" customFormat="1" ht="40.5" customHeight="1">
      <c r="A21" s="24" t="s">
        <v>56</v>
      </c>
      <c r="B21" s="14" t="s">
        <v>83</v>
      </c>
      <c r="C21" s="19">
        <v>0</v>
      </c>
      <c r="D21" s="16">
        <f>D24+D35+D36</f>
        <v>89</v>
      </c>
    </row>
    <row r="22" spans="1:4" s="7" customFormat="1" ht="18.75" hidden="1">
      <c r="A22" s="8" t="s">
        <v>55</v>
      </c>
      <c r="B22" s="15" t="s">
        <v>84</v>
      </c>
      <c r="C22" s="20"/>
      <c r="D22" s="21"/>
    </row>
    <row r="23" spans="1:4" s="7" customFormat="1" ht="37.5" hidden="1">
      <c r="A23" s="8" t="s">
        <v>129</v>
      </c>
      <c r="B23" s="15" t="s">
        <v>130</v>
      </c>
      <c r="C23" s="20"/>
      <c r="D23" s="21"/>
    </row>
    <row r="24" spans="1:4" s="7" customFormat="1" ht="29.25" customHeight="1">
      <c r="A24" s="8" t="s">
        <v>333</v>
      </c>
      <c r="B24" s="15" t="s">
        <v>85</v>
      </c>
      <c r="C24" s="20">
        <v>0</v>
      </c>
      <c r="D24" s="21">
        <v>5</v>
      </c>
    </row>
    <row r="25" spans="1:4" s="7" customFormat="1" ht="18.75" hidden="1">
      <c r="A25" s="8" t="s">
        <v>54</v>
      </c>
      <c r="B25" s="15" t="s">
        <v>86</v>
      </c>
      <c r="C25" s="20"/>
      <c r="D25" s="21"/>
    </row>
    <row r="26" spans="1:4" s="7" customFormat="1" ht="37.5" hidden="1">
      <c r="A26" s="8" t="s">
        <v>87</v>
      </c>
      <c r="B26" s="15" t="s">
        <v>88</v>
      </c>
      <c r="C26" s="20"/>
      <c r="D26" s="21"/>
    </row>
    <row r="27" spans="1:4" s="7" customFormat="1" ht="18.75" hidden="1">
      <c r="A27" s="8" t="s">
        <v>53</v>
      </c>
      <c r="B27" s="14" t="s">
        <v>89</v>
      </c>
      <c r="C27" s="19"/>
      <c r="D27" s="16"/>
    </row>
    <row r="28" spans="1:4" s="7" customFormat="1" ht="18.75" hidden="1">
      <c r="A28" s="8" t="s">
        <v>52</v>
      </c>
      <c r="B28" s="15" t="s">
        <v>90</v>
      </c>
      <c r="C28" s="20"/>
      <c r="D28" s="21"/>
    </row>
    <row r="29" spans="1:4" s="7" customFormat="1" ht="18.75" hidden="1">
      <c r="A29" s="8" t="s">
        <v>51</v>
      </c>
      <c r="B29" s="15" t="s">
        <v>91</v>
      </c>
      <c r="C29" s="20"/>
      <c r="D29" s="21"/>
    </row>
    <row r="30" spans="1:4" s="7" customFormat="1" ht="18.75" hidden="1">
      <c r="A30" s="8" t="s">
        <v>92</v>
      </c>
      <c r="B30" s="15" t="s">
        <v>93</v>
      </c>
      <c r="C30" s="20"/>
      <c r="D30" s="21"/>
    </row>
    <row r="31" spans="1:4" s="7" customFormat="1" ht="18.75" hidden="1">
      <c r="A31" s="8" t="s">
        <v>94</v>
      </c>
      <c r="B31" s="15" t="s">
        <v>95</v>
      </c>
      <c r="C31" s="20"/>
      <c r="D31" s="21"/>
    </row>
    <row r="32" spans="1:4" s="7" customFormat="1" ht="18.75" hidden="1">
      <c r="A32" s="8" t="s">
        <v>96</v>
      </c>
      <c r="B32" s="15" t="s">
        <v>97</v>
      </c>
      <c r="C32" s="20"/>
      <c r="D32" s="21"/>
    </row>
    <row r="33" spans="1:4" s="7" customFormat="1" ht="18.75" hidden="1">
      <c r="A33" s="8" t="s">
        <v>98</v>
      </c>
      <c r="B33" s="15" t="s">
        <v>99</v>
      </c>
      <c r="C33" s="20"/>
      <c r="D33" s="21"/>
    </row>
    <row r="34" spans="1:4" s="7" customFormat="1" ht="18.75" hidden="1">
      <c r="A34" s="8" t="s">
        <v>50</v>
      </c>
      <c r="B34" s="15" t="s">
        <v>100</v>
      </c>
      <c r="C34" s="20"/>
      <c r="D34" s="21"/>
    </row>
    <row r="35" spans="1:4" s="7" customFormat="1" ht="37.5" customHeight="1">
      <c r="A35" s="8" t="s">
        <v>331</v>
      </c>
      <c r="B35" s="15" t="s">
        <v>86</v>
      </c>
      <c r="C35" s="20">
        <v>4</v>
      </c>
      <c r="D35" s="21">
        <v>60</v>
      </c>
    </row>
    <row r="36" spans="1:4" s="7" customFormat="1" ht="56.25">
      <c r="A36" s="65" t="s">
        <v>307</v>
      </c>
      <c r="B36" s="15" t="s">
        <v>88</v>
      </c>
      <c r="C36" s="20" t="s">
        <v>348</v>
      </c>
      <c r="D36" s="21">
        <v>24</v>
      </c>
    </row>
    <row r="37" spans="1:4" s="7" customFormat="1" ht="20.25">
      <c r="A37" s="26" t="s">
        <v>318</v>
      </c>
      <c r="B37" s="14" t="s">
        <v>89</v>
      </c>
      <c r="C37" s="19">
        <f>C38+C39</f>
        <v>213.1</v>
      </c>
      <c r="D37" s="16">
        <f>D38+D39</f>
        <v>793.1</v>
      </c>
    </row>
    <row r="38" spans="1:4" s="7" customFormat="1" ht="20.25">
      <c r="A38" s="26" t="s">
        <v>96</v>
      </c>
      <c r="B38" s="15" t="s">
        <v>97</v>
      </c>
      <c r="C38" s="20">
        <v>213</v>
      </c>
      <c r="D38" s="21">
        <v>613</v>
      </c>
    </row>
    <row r="39" spans="1:4" s="7" customFormat="1" ht="37.5">
      <c r="A39" s="66" t="s">
        <v>313</v>
      </c>
      <c r="B39" s="15" t="s">
        <v>100</v>
      </c>
      <c r="C39" s="20">
        <v>0.1</v>
      </c>
      <c r="D39" s="21">
        <f>180+0.1</f>
        <v>180.1</v>
      </c>
    </row>
    <row r="40" spans="1:4" s="7" customFormat="1" ht="24" customHeight="1">
      <c r="A40" s="24" t="s">
        <v>49</v>
      </c>
      <c r="B40" s="14" t="s">
        <v>101</v>
      </c>
      <c r="C40" s="19">
        <f>C43+C44</f>
        <v>1291.5999999999999</v>
      </c>
      <c r="D40" s="16">
        <v>2075.1999999999998</v>
      </c>
    </row>
    <row r="41" spans="1:4" s="7" customFormat="1" ht="18.75" hidden="1">
      <c r="A41" s="8" t="s">
        <v>48</v>
      </c>
      <c r="B41" s="15" t="s">
        <v>102</v>
      </c>
      <c r="C41" s="20"/>
      <c r="D41" s="21"/>
    </row>
    <row r="42" spans="1:4" s="7" customFormat="1" ht="18.75" hidden="1">
      <c r="A42" s="8" t="s">
        <v>47</v>
      </c>
      <c r="B42" s="15" t="s">
        <v>103</v>
      </c>
      <c r="C42" s="20"/>
      <c r="D42" s="21"/>
    </row>
    <row r="43" spans="1:4" s="7" customFormat="1" ht="18.75">
      <c r="A43" s="8" t="s">
        <v>47</v>
      </c>
      <c r="B43" s="15" t="s">
        <v>103</v>
      </c>
      <c r="C43" s="20">
        <v>886.6</v>
      </c>
      <c r="D43" s="21">
        <v>886.6</v>
      </c>
    </row>
    <row r="44" spans="1:4" s="7" customFormat="1" ht="18.75">
      <c r="A44" s="8" t="s">
        <v>46</v>
      </c>
      <c r="B44" s="15" t="s">
        <v>104</v>
      </c>
      <c r="C44" s="20">
        <v>405</v>
      </c>
      <c r="D44" s="21">
        <v>1188.06</v>
      </c>
    </row>
    <row r="45" spans="1:4" s="7" customFormat="1" ht="18.75" hidden="1">
      <c r="A45" s="8" t="s">
        <v>45</v>
      </c>
      <c r="B45" s="15" t="s">
        <v>105</v>
      </c>
      <c r="C45" s="20"/>
      <c r="D45" s="21"/>
    </row>
    <row r="46" spans="1:4" s="7" customFormat="1" ht="18.75" hidden="1">
      <c r="A46" s="8" t="s">
        <v>106</v>
      </c>
      <c r="B46" s="15" t="s">
        <v>107</v>
      </c>
      <c r="C46" s="20"/>
      <c r="D46" s="21"/>
    </row>
    <row r="47" spans="1:4" s="7" customFormat="1" ht="18.75" hidden="1">
      <c r="A47" s="8" t="s">
        <v>108</v>
      </c>
      <c r="B47" s="15" t="s">
        <v>109</v>
      </c>
      <c r="C47" s="20"/>
      <c r="D47" s="21"/>
    </row>
    <row r="48" spans="1:4" s="7" customFormat="1" ht="18.75" hidden="1">
      <c r="A48" s="8" t="s">
        <v>44</v>
      </c>
      <c r="B48" s="15" t="s">
        <v>110</v>
      </c>
      <c r="C48" s="20"/>
      <c r="D48" s="21"/>
    </row>
    <row r="49" spans="1:4" s="7" customFormat="1" ht="18.75" hidden="1">
      <c r="A49" s="8" t="s">
        <v>43</v>
      </c>
      <c r="B49" s="15" t="s">
        <v>111</v>
      </c>
      <c r="C49" s="20"/>
      <c r="D49" s="21"/>
    </row>
    <row r="50" spans="1:4" s="7" customFormat="1" ht="18.75" hidden="1">
      <c r="A50" s="8" t="s">
        <v>42</v>
      </c>
      <c r="B50" s="15" t="s">
        <v>112</v>
      </c>
      <c r="C50" s="20"/>
      <c r="D50" s="21"/>
    </row>
    <row r="51" spans="1:4" s="7" customFormat="1" ht="37.5" hidden="1">
      <c r="A51" s="8" t="s">
        <v>41</v>
      </c>
      <c r="B51" s="15" t="s">
        <v>113</v>
      </c>
      <c r="C51" s="20"/>
      <c r="D51" s="21"/>
    </row>
    <row r="52" spans="1:4" s="7" customFormat="1" ht="18.75" hidden="1">
      <c r="A52" s="8" t="s">
        <v>40</v>
      </c>
      <c r="B52" s="15" t="s">
        <v>114</v>
      </c>
      <c r="C52" s="20"/>
      <c r="D52" s="21"/>
    </row>
    <row r="53" spans="1:4" s="7" customFormat="1" ht="18.75" hidden="1">
      <c r="A53" s="8" t="s">
        <v>39</v>
      </c>
      <c r="B53" s="15" t="s">
        <v>115</v>
      </c>
      <c r="C53" s="20"/>
      <c r="D53" s="21"/>
    </row>
    <row r="54" spans="1:4" s="7" customFormat="1" ht="18.75">
      <c r="A54" s="24" t="s">
        <v>132</v>
      </c>
      <c r="B54" s="14" t="s">
        <v>116</v>
      </c>
      <c r="C54" s="19">
        <f>C55</f>
        <v>3670.9</v>
      </c>
      <c r="D54" s="16">
        <f>D55</f>
        <v>5373.1</v>
      </c>
    </row>
    <row r="55" spans="1:4" s="7" customFormat="1" ht="22.5" customHeight="1">
      <c r="A55" s="8" t="s">
        <v>38</v>
      </c>
      <c r="B55" s="15" t="s">
        <v>117</v>
      </c>
      <c r="C55" s="20">
        <v>3670.9</v>
      </c>
      <c r="D55" s="21">
        <v>5373.1</v>
      </c>
    </row>
    <row r="56" spans="1:4" s="7" customFormat="1" ht="18.75" hidden="1">
      <c r="A56" s="8" t="s">
        <v>133</v>
      </c>
      <c r="B56" s="15" t="s">
        <v>118</v>
      </c>
      <c r="C56" s="20"/>
      <c r="D56" s="21"/>
    </row>
    <row r="57" spans="1:4" s="7" customFormat="1" ht="18.75" hidden="1">
      <c r="A57" s="8" t="s">
        <v>37</v>
      </c>
      <c r="B57" s="15" t="s">
        <v>119</v>
      </c>
      <c r="C57" s="20"/>
      <c r="D57" s="21"/>
    </row>
    <row r="58" spans="1:4" s="7" customFormat="1" ht="37.5" hidden="1">
      <c r="A58" s="8" t="s">
        <v>134</v>
      </c>
      <c r="B58" s="15" t="s">
        <v>120</v>
      </c>
      <c r="C58" s="20"/>
      <c r="D58" s="21"/>
    </row>
    <row r="59" spans="1:4" s="7" customFormat="1" ht="18.75" hidden="1">
      <c r="A59" s="8" t="s">
        <v>36</v>
      </c>
      <c r="B59" s="15" t="s">
        <v>121</v>
      </c>
      <c r="C59" s="20"/>
      <c r="D59" s="21"/>
    </row>
    <row r="60" spans="1:4" s="7" customFormat="1" ht="18.75" hidden="1">
      <c r="A60" s="8" t="s">
        <v>35</v>
      </c>
      <c r="B60" s="15" t="s">
        <v>122</v>
      </c>
      <c r="C60" s="20"/>
      <c r="D60" s="21"/>
    </row>
    <row r="61" spans="1:4" s="7" customFormat="1" ht="18.75" hidden="1">
      <c r="A61" s="8" t="s">
        <v>34</v>
      </c>
      <c r="B61" s="15" t="s">
        <v>123</v>
      </c>
      <c r="C61" s="20"/>
      <c r="D61" s="21"/>
    </row>
    <row r="62" spans="1:4" s="7" customFormat="1" ht="23.25" customHeight="1">
      <c r="A62" s="24" t="s">
        <v>124</v>
      </c>
      <c r="B62" s="14" t="s">
        <v>125</v>
      </c>
      <c r="C62" s="19">
        <f>C63</f>
        <v>978.7</v>
      </c>
      <c r="D62" s="16">
        <f>D63</f>
        <v>3297.9</v>
      </c>
    </row>
    <row r="63" spans="1:4" s="7" customFormat="1" ht="22.5" customHeight="1">
      <c r="A63" s="8" t="s">
        <v>126</v>
      </c>
      <c r="B63" s="15" t="s">
        <v>127</v>
      </c>
      <c r="C63" s="20">
        <v>978.7</v>
      </c>
      <c r="D63" s="21">
        <v>3297.9</v>
      </c>
    </row>
    <row r="64" spans="1:4" s="7" customFormat="1" ht="20.25" customHeight="1">
      <c r="A64" s="24" t="s">
        <v>146</v>
      </c>
      <c r="B64" s="13"/>
      <c r="C64" s="19">
        <v>0</v>
      </c>
      <c r="D64" s="16">
        <v>0</v>
      </c>
    </row>
    <row r="65" spans="1:4" s="7" customFormat="1" ht="21.75" customHeight="1">
      <c r="A65" s="25" t="s">
        <v>33</v>
      </c>
      <c r="B65" s="9"/>
      <c r="C65" s="23">
        <f>C8+C18+C21+C37+C40+C62+C54</f>
        <v>6199.93</v>
      </c>
      <c r="D65" s="22">
        <f>D8+D18+D21+D37+D40+D54+D62</f>
        <v>13415.8</v>
      </c>
    </row>
    <row r="66" spans="1:4" s="7" customFormat="1" ht="18.75">
      <c r="A66" s="10"/>
      <c r="B66" s="11"/>
      <c r="C66" s="11"/>
      <c r="D66" s="11"/>
    </row>
    <row r="67" spans="1:4" s="7" customFormat="1" ht="18.75">
      <c r="A67" s="10"/>
      <c r="B67" s="11"/>
      <c r="C67" s="11"/>
      <c r="D67" s="11"/>
    </row>
    <row r="68" spans="1:4" s="7" customFormat="1" ht="18.75">
      <c r="A68" s="10"/>
      <c r="B68" s="11"/>
      <c r="C68" s="11"/>
      <c r="D68" s="11"/>
    </row>
    <row r="69" spans="1:4" s="7" customFormat="1" ht="18.75">
      <c r="A69" s="10"/>
      <c r="B69" s="11"/>
      <c r="C69" s="11"/>
      <c r="D69" s="11"/>
    </row>
    <row r="70" spans="1:4" s="7" customFormat="1" ht="18.75">
      <c r="A70" s="10"/>
      <c r="B70" s="11"/>
      <c r="C70" s="11"/>
      <c r="D70" s="11"/>
    </row>
    <row r="71" spans="1:4" s="7" customFormat="1" ht="18.75">
      <c r="A71" s="10"/>
      <c r="B71" s="11"/>
      <c r="C71" s="11"/>
      <c r="D71" s="11"/>
    </row>
    <row r="72" spans="1:4" s="7" customFormat="1" ht="18.75">
      <c r="A72" s="10"/>
      <c r="B72" s="11"/>
      <c r="C72" s="11"/>
      <c r="D72" s="11"/>
    </row>
    <row r="73" spans="1:4" s="7" customFormat="1" ht="18.75">
      <c r="A73" s="10"/>
      <c r="B73" s="11"/>
      <c r="C73" s="11"/>
      <c r="D73" s="11"/>
    </row>
    <row r="74" spans="1:4" s="7" customFormat="1" ht="18.75">
      <c r="A74" s="10"/>
      <c r="B74" s="11"/>
      <c r="C74" s="11"/>
      <c r="D74" s="11"/>
    </row>
    <row r="75" spans="1:4" s="7" customFormat="1" ht="18.75">
      <c r="A75" s="10"/>
      <c r="B75" s="11"/>
      <c r="C75" s="11"/>
      <c r="D75" s="11"/>
    </row>
    <row r="76" spans="1:4" s="7" customFormat="1" ht="18.75">
      <c r="A76" s="10"/>
      <c r="B76" s="11"/>
      <c r="C76" s="11"/>
      <c r="D76" s="11"/>
    </row>
    <row r="77" spans="1:4" s="7" customFormat="1" ht="18.75">
      <c r="A77" s="10"/>
      <c r="B77" s="11"/>
      <c r="C77" s="11"/>
      <c r="D77" s="11"/>
    </row>
    <row r="78" spans="1:4" s="7" customFormat="1" ht="18.75">
      <c r="A78" s="10"/>
      <c r="B78" s="11"/>
      <c r="C78" s="11"/>
      <c r="D78" s="11"/>
    </row>
    <row r="79" spans="1:4" s="7" customFormat="1" ht="18.75">
      <c r="A79" s="10"/>
      <c r="B79" s="11"/>
      <c r="C79" s="11"/>
      <c r="D79" s="11"/>
    </row>
    <row r="80" spans="1:4" s="7" customFormat="1" ht="18.75">
      <c r="A80" s="10"/>
      <c r="B80" s="11"/>
      <c r="C80" s="11"/>
      <c r="D80" s="11"/>
    </row>
    <row r="81" spans="1:4" s="7" customFormat="1" ht="18.75">
      <c r="A81" s="10"/>
      <c r="B81" s="11"/>
      <c r="C81" s="11"/>
      <c r="D81" s="11"/>
    </row>
    <row r="82" spans="1:4" s="7" customFormat="1" ht="18.75">
      <c r="A82" s="10"/>
      <c r="B82" s="11"/>
      <c r="C82" s="11"/>
      <c r="D82" s="11"/>
    </row>
    <row r="83" spans="1:4" s="7" customFormat="1" ht="18.75">
      <c r="A83" s="10"/>
      <c r="B83" s="11"/>
      <c r="C83" s="11"/>
      <c r="D83" s="11"/>
    </row>
    <row r="84" spans="1:4" s="7" customFormat="1" ht="18.75">
      <c r="A84" s="10"/>
      <c r="B84" s="11"/>
      <c r="C84" s="11"/>
      <c r="D84" s="11"/>
    </row>
    <row r="85" spans="1:4" s="7" customFormat="1" ht="18.75">
      <c r="A85" s="10"/>
      <c r="B85" s="11"/>
      <c r="C85" s="11"/>
      <c r="D85" s="11"/>
    </row>
    <row r="86" spans="1:4" s="7" customFormat="1" ht="18.75">
      <c r="A86" s="10"/>
      <c r="B86" s="11"/>
      <c r="C86" s="11"/>
      <c r="D86" s="11"/>
    </row>
    <row r="87" spans="1:4" s="7" customFormat="1" ht="18.75">
      <c r="A87" s="10"/>
      <c r="B87" s="11"/>
      <c r="C87" s="11"/>
      <c r="D87" s="11"/>
    </row>
    <row r="88" spans="1:4" s="7" customFormat="1" ht="18.75">
      <c r="A88" s="10"/>
      <c r="B88" s="11"/>
      <c r="C88" s="11"/>
      <c r="D88" s="11"/>
    </row>
    <row r="89" spans="1:4" s="7" customFormat="1" ht="18.75">
      <c r="A89" s="10"/>
      <c r="B89" s="11"/>
      <c r="C89" s="11"/>
      <c r="D89" s="11"/>
    </row>
    <row r="90" spans="1:4" s="7" customFormat="1" ht="18.75">
      <c r="A90" s="10"/>
      <c r="B90" s="11"/>
      <c r="C90" s="11"/>
      <c r="D90" s="11"/>
    </row>
    <row r="91" spans="1:4" s="7" customFormat="1" ht="18.75">
      <c r="A91" s="10"/>
      <c r="B91" s="11"/>
      <c r="C91" s="11"/>
      <c r="D91" s="11"/>
    </row>
    <row r="92" spans="1:4" s="7" customFormat="1" ht="18.75">
      <c r="A92" s="10"/>
      <c r="B92" s="11"/>
      <c r="C92" s="11"/>
      <c r="D92" s="11"/>
    </row>
    <row r="93" spans="1:4" s="7" customFormat="1" ht="18.75">
      <c r="A93" s="10"/>
      <c r="B93" s="11"/>
      <c r="C93" s="11"/>
      <c r="D93" s="11"/>
    </row>
    <row r="94" spans="1:4" s="7" customFormat="1" ht="18.75">
      <c r="A94" s="10"/>
      <c r="B94" s="11"/>
      <c r="C94" s="11"/>
      <c r="D94" s="11"/>
    </row>
    <row r="95" spans="1:4">
      <c r="B95" s="6"/>
      <c r="C95" s="6"/>
      <c r="D95" s="6"/>
    </row>
    <row r="96" spans="1:4">
      <c r="B96" s="6"/>
      <c r="C96" s="6"/>
      <c r="D96" s="6"/>
    </row>
    <row r="97" spans="2:4">
      <c r="B97" s="6"/>
      <c r="C97" s="6"/>
      <c r="D97" s="6"/>
    </row>
    <row r="98" spans="2:4">
      <c r="B98" s="6"/>
      <c r="C98" s="6"/>
      <c r="D98" s="6"/>
    </row>
    <row r="99" spans="2:4">
      <c r="B99" s="6"/>
      <c r="C99" s="6"/>
      <c r="D99" s="6"/>
    </row>
    <row r="100" spans="2:4">
      <c r="B100" s="6"/>
      <c r="C100" s="6"/>
      <c r="D100" s="6"/>
    </row>
    <row r="101" spans="2:4">
      <c r="B101" s="6"/>
      <c r="C101" s="6"/>
      <c r="D101" s="6"/>
    </row>
    <row r="102" spans="2:4">
      <c r="B102" s="6"/>
      <c r="C102" s="6"/>
      <c r="D102" s="6"/>
    </row>
    <row r="103" spans="2:4">
      <c r="B103" s="6"/>
      <c r="C103" s="6"/>
      <c r="D103" s="6"/>
    </row>
    <row r="104" spans="2:4">
      <c r="B104" s="6"/>
      <c r="C104" s="6"/>
      <c r="D104" s="6"/>
    </row>
    <row r="105" spans="2:4">
      <c r="B105" s="6"/>
      <c r="C105" s="6"/>
      <c r="D105" s="6"/>
    </row>
    <row r="106" spans="2:4">
      <c r="B106" s="6"/>
      <c r="C106" s="6"/>
      <c r="D106" s="6"/>
    </row>
    <row r="107" spans="2:4">
      <c r="B107" s="6"/>
      <c r="C107" s="6"/>
      <c r="D107" s="6"/>
    </row>
    <row r="108" spans="2:4">
      <c r="B108" s="6"/>
      <c r="C108" s="6"/>
      <c r="D108" s="6"/>
    </row>
    <row r="109" spans="2:4">
      <c r="B109" s="6"/>
      <c r="C109" s="6"/>
      <c r="D109" s="6"/>
    </row>
    <row r="110" spans="2:4">
      <c r="B110" s="6"/>
      <c r="C110" s="6"/>
      <c r="D110" s="6"/>
    </row>
    <row r="111" spans="2:4">
      <c r="B111" s="6"/>
      <c r="C111" s="6"/>
      <c r="D111" s="6"/>
    </row>
    <row r="112" spans="2:4">
      <c r="B112" s="6"/>
      <c r="C112" s="6"/>
      <c r="D112" s="6"/>
    </row>
    <row r="113" spans="2:4">
      <c r="B113" s="6"/>
      <c r="C113" s="6"/>
      <c r="D113" s="6"/>
    </row>
    <row r="114" spans="2:4">
      <c r="B114" s="6"/>
      <c r="C114" s="6"/>
      <c r="D114" s="6"/>
    </row>
    <row r="115" spans="2:4">
      <c r="B115" s="6"/>
      <c r="C115" s="6"/>
      <c r="D115" s="6"/>
    </row>
    <row r="116" spans="2:4">
      <c r="B116" s="6"/>
      <c r="C116" s="6"/>
      <c r="D116" s="6"/>
    </row>
    <row r="117" spans="2:4">
      <c r="B117" s="6"/>
      <c r="C117" s="6"/>
      <c r="D117" s="6"/>
    </row>
  </sheetData>
  <mergeCells count="6">
    <mergeCell ref="A3:D3"/>
    <mergeCell ref="A5:A6"/>
    <mergeCell ref="B5:B6"/>
    <mergeCell ref="D5:D6"/>
    <mergeCell ref="A1:I1"/>
    <mergeCell ref="C5:C6"/>
  </mergeCells>
  <pageMargins left="0.74803149606299213" right="0.39370078740157483" top="0.27559055118110237" bottom="0.19685039370078741" header="0.27559055118110237" footer="0.27559055118110237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P78"/>
  <sheetViews>
    <sheetView view="pageBreakPreview" topLeftCell="A65" zoomScale="80" zoomScaleNormal="60" zoomScaleSheetLayoutView="80" workbookViewId="0">
      <selection activeCell="A69" sqref="A69"/>
    </sheetView>
  </sheetViews>
  <sheetFormatPr defaultRowHeight="103.5" customHeight="1"/>
  <cols>
    <col min="1" max="1" width="74.28515625" style="194" customWidth="1"/>
    <col min="2" max="2" width="11" style="195" customWidth="1"/>
    <col min="3" max="3" width="16" style="195" customWidth="1"/>
    <col min="4" max="4" width="22.28515625" style="195" customWidth="1"/>
    <col min="5" max="5" width="10.42578125" style="195" customWidth="1"/>
    <col min="6" max="6" width="17.42578125" style="196" hidden="1" customWidth="1"/>
    <col min="7" max="7" width="11.85546875" style="196" hidden="1" customWidth="1"/>
    <col min="8" max="8" width="17.28515625" style="196" customWidth="1"/>
    <col min="9" max="9" width="13.140625" style="196" customWidth="1"/>
    <col min="10" max="10" width="14.28515625" style="196" customWidth="1"/>
    <col min="11" max="11" width="9.140625" style="196" hidden="1" customWidth="1"/>
    <col min="12" max="250" width="9.140625" style="196"/>
    <col min="251" max="251" width="3.5703125" style="196" customWidth="1"/>
    <col min="252" max="252" width="40.85546875" style="196" customWidth="1"/>
    <col min="253" max="253" width="5.140625" style="196" customWidth="1"/>
    <col min="254" max="255" width="4.28515625" style="196" customWidth="1"/>
    <col min="256" max="256" width="8.5703125" style="196" customWidth="1"/>
    <col min="257" max="257" width="6.7109375" style="196" customWidth="1"/>
    <col min="258" max="258" width="11.28515625" style="196" customWidth="1"/>
    <col min="259" max="259" width="12.28515625" style="196" customWidth="1"/>
    <col min="260" max="506" width="9.140625" style="196"/>
    <col min="507" max="507" width="3.5703125" style="196" customWidth="1"/>
    <col min="508" max="508" width="40.85546875" style="196" customWidth="1"/>
    <col min="509" max="509" width="5.140625" style="196" customWidth="1"/>
    <col min="510" max="511" width="4.28515625" style="196" customWidth="1"/>
    <col min="512" max="512" width="8.5703125" style="196" customWidth="1"/>
    <col min="513" max="513" width="6.7109375" style="196" customWidth="1"/>
    <col min="514" max="514" width="11.28515625" style="196" customWidth="1"/>
    <col min="515" max="515" width="12.28515625" style="196" customWidth="1"/>
    <col min="516" max="762" width="9.140625" style="196"/>
    <col min="763" max="763" width="3.5703125" style="196" customWidth="1"/>
    <col min="764" max="764" width="40.85546875" style="196" customWidth="1"/>
    <col min="765" max="765" width="5.140625" style="196" customWidth="1"/>
    <col min="766" max="767" width="4.28515625" style="196" customWidth="1"/>
    <col min="768" max="768" width="8.5703125" style="196" customWidth="1"/>
    <col min="769" max="769" width="6.7109375" style="196" customWidth="1"/>
    <col min="770" max="770" width="11.28515625" style="196" customWidth="1"/>
    <col min="771" max="771" width="12.28515625" style="196" customWidth="1"/>
    <col min="772" max="1018" width="9.140625" style="196"/>
    <col min="1019" max="1019" width="3.5703125" style="196" customWidth="1"/>
    <col min="1020" max="1020" width="40.85546875" style="196" customWidth="1"/>
    <col min="1021" max="1021" width="5.140625" style="196" customWidth="1"/>
    <col min="1022" max="1023" width="4.28515625" style="196" customWidth="1"/>
    <col min="1024" max="1024" width="8.5703125" style="196" customWidth="1"/>
    <col min="1025" max="1025" width="6.7109375" style="196" customWidth="1"/>
    <col min="1026" max="1026" width="11.28515625" style="196" customWidth="1"/>
    <col min="1027" max="1027" width="12.28515625" style="196" customWidth="1"/>
    <col min="1028" max="1274" width="9.140625" style="196"/>
    <col min="1275" max="1275" width="3.5703125" style="196" customWidth="1"/>
    <col min="1276" max="1276" width="40.85546875" style="196" customWidth="1"/>
    <col min="1277" max="1277" width="5.140625" style="196" customWidth="1"/>
    <col min="1278" max="1279" width="4.28515625" style="196" customWidth="1"/>
    <col min="1280" max="1280" width="8.5703125" style="196" customWidth="1"/>
    <col min="1281" max="1281" width="6.7109375" style="196" customWidth="1"/>
    <col min="1282" max="1282" width="11.28515625" style="196" customWidth="1"/>
    <col min="1283" max="1283" width="12.28515625" style="196" customWidth="1"/>
    <col min="1284" max="1530" width="9.140625" style="196"/>
    <col min="1531" max="1531" width="3.5703125" style="196" customWidth="1"/>
    <col min="1532" max="1532" width="40.85546875" style="196" customWidth="1"/>
    <col min="1533" max="1533" width="5.140625" style="196" customWidth="1"/>
    <col min="1534" max="1535" width="4.28515625" style="196" customWidth="1"/>
    <col min="1536" max="1536" width="8.5703125" style="196" customWidth="1"/>
    <col min="1537" max="1537" width="6.7109375" style="196" customWidth="1"/>
    <col min="1538" max="1538" width="11.28515625" style="196" customWidth="1"/>
    <col min="1539" max="1539" width="12.28515625" style="196" customWidth="1"/>
    <col min="1540" max="1786" width="9.140625" style="196"/>
    <col min="1787" max="1787" width="3.5703125" style="196" customWidth="1"/>
    <col min="1788" max="1788" width="40.85546875" style="196" customWidth="1"/>
    <col min="1789" max="1789" width="5.140625" style="196" customWidth="1"/>
    <col min="1790" max="1791" width="4.28515625" style="196" customWidth="1"/>
    <col min="1792" max="1792" width="8.5703125" style="196" customWidth="1"/>
    <col min="1793" max="1793" width="6.7109375" style="196" customWidth="1"/>
    <col min="1794" max="1794" width="11.28515625" style="196" customWidth="1"/>
    <col min="1795" max="1795" width="12.28515625" style="196" customWidth="1"/>
    <col min="1796" max="2042" width="9.140625" style="196"/>
    <col min="2043" max="2043" width="3.5703125" style="196" customWidth="1"/>
    <col min="2044" max="2044" width="40.85546875" style="196" customWidth="1"/>
    <col min="2045" max="2045" width="5.140625" style="196" customWidth="1"/>
    <col min="2046" max="2047" width="4.28515625" style="196" customWidth="1"/>
    <col min="2048" max="2048" width="8.5703125" style="196" customWidth="1"/>
    <col min="2049" max="2049" width="6.7109375" style="196" customWidth="1"/>
    <col min="2050" max="2050" width="11.28515625" style="196" customWidth="1"/>
    <col min="2051" max="2051" width="12.28515625" style="196" customWidth="1"/>
    <col min="2052" max="2298" width="9.140625" style="196"/>
    <col min="2299" max="2299" width="3.5703125" style="196" customWidth="1"/>
    <col min="2300" max="2300" width="40.85546875" style="196" customWidth="1"/>
    <col min="2301" max="2301" width="5.140625" style="196" customWidth="1"/>
    <col min="2302" max="2303" width="4.28515625" style="196" customWidth="1"/>
    <col min="2304" max="2304" width="8.5703125" style="196" customWidth="1"/>
    <col min="2305" max="2305" width="6.7109375" style="196" customWidth="1"/>
    <col min="2306" max="2306" width="11.28515625" style="196" customWidth="1"/>
    <col min="2307" max="2307" width="12.28515625" style="196" customWidth="1"/>
    <col min="2308" max="2554" width="9.140625" style="196"/>
    <col min="2555" max="2555" width="3.5703125" style="196" customWidth="1"/>
    <col min="2556" max="2556" width="40.85546875" style="196" customWidth="1"/>
    <col min="2557" max="2557" width="5.140625" style="196" customWidth="1"/>
    <col min="2558" max="2559" width="4.28515625" style="196" customWidth="1"/>
    <col min="2560" max="2560" width="8.5703125" style="196" customWidth="1"/>
    <col min="2561" max="2561" width="6.7109375" style="196" customWidth="1"/>
    <col min="2562" max="2562" width="11.28515625" style="196" customWidth="1"/>
    <col min="2563" max="2563" width="12.28515625" style="196" customWidth="1"/>
    <col min="2564" max="2810" width="9.140625" style="196"/>
    <col min="2811" max="2811" width="3.5703125" style="196" customWidth="1"/>
    <col min="2812" max="2812" width="40.85546875" style="196" customWidth="1"/>
    <col min="2813" max="2813" width="5.140625" style="196" customWidth="1"/>
    <col min="2814" max="2815" width="4.28515625" style="196" customWidth="1"/>
    <col min="2816" max="2816" width="8.5703125" style="196" customWidth="1"/>
    <col min="2817" max="2817" width="6.7109375" style="196" customWidth="1"/>
    <col min="2818" max="2818" width="11.28515625" style="196" customWidth="1"/>
    <col min="2819" max="2819" width="12.28515625" style="196" customWidth="1"/>
    <col min="2820" max="3066" width="9.140625" style="196"/>
    <col min="3067" max="3067" width="3.5703125" style="196" customWidth="1"/>
    <col min="3068" max="3068" width="40.85546875" style="196" customWidth="1"/>
    <col min="3069" max="3069" width="5.140625" style="196" customWidth="1"/>
    <col min="3070" max="3071" width="4.28515625" style="196" customWidth="1"/>
    <col min="3072" max="3072" width="8.5703125" style="196" customWidth="1"/>
    <col min="3073" max="3073" width="6.7109375" style="196" customWidth="1"/>
    <col min="3074" max="3074" width="11.28515625" style="196" customWidth="1"/>
    <col min="3075" max="3075" width="12.28515625" style="196" customWidth="1"/>
    <col min="3076" max="3322" width="9.140625" style="196"/>
    <col min="3323" max="3323" width="3.5703125" style="196" customWidth="1"/>
    <col min="3324" max="3324" width="40.85546875" style="196" customWidth="1"/>
    <col min="3325" max="3325" width="5.140625" style="196" customWidth="1"/>
    <col min="3326" max="3327" width="4.28515625" style="196" customWidth="1"/>
    <col min="3328" max="3328" width="8.5703125" style="196" customWidth="1"/>
    <col min="3329" max="3329" width="6.7109375" style="196" customWidth="1"/>
    <col min="3330" max="3330" width="11.28515625" style="196" customWidth="1"/>
    <col min="3331" max="3331" width="12.28515625" style="196" customWidth="1"/>
    <col min="3332" max="3578" width="9.140625" style="196"/>
    <col min="3579" max="3579" width="3.5703125" style="196" customWidth="1"/>
    <col min="3580" max="3580" width="40.85546875" style="196" customWidth="1"/>
    <col min="3581" max="3581" width="5.140625" style="196" customWidth="1"/>
    <col min="3582" max="3583" width="4.28515625" style="196" customWidth="1"/>
    <col min="3584" max="3584" width="8.5703125" style="196" customWidth="1"/>
    <col min="3585" max="3585" width="6.7109375" style="196" customWidth="1"/>
    <col min="3586" max="3586" width="11.28515625" style="196" customWidth="1"/>
    <col min="3587" max="3587" width="12.28515625" style="196" customWidth="1"/>
    <col min="3588" max="3834" width="9.140625" style="196"/>
    <col min="3835" max="3835" width="3.5703125" style="196" customWidth="1"/>
    <col min="3836" max="3836" width="40.85546875" style="196" customWidth="1"/>
    <col min="3837" max="3837" width="5.140625" style="196" customWidth="1"/>
    <col min="3838" max="3839" width="4.28515625" style="196" customWidth="1"/>
    <col min="3840" max="3840" width="8.5703125" style="196" customWidth="1"/>
    <col min="3841" max="3841" width="6.7109375" style="196" customWidth="1"/>
    <col min="3842" max="3842" width="11.28515625" style="196" customWidth="1"/>
    <col min="3843" max="3843" width="12.28515625" style="196" customWidth="1"/>
    <col min="3844" max="4090" width="9.140625" style="196"/>
    <col min="4091" max="4091" width="3.5703125" style="196" customWidth="1"/>
    <col min="4092" max="4092" width="40.85546875" style="196" customWidth="1"/>
    <col min="4093" max="4093" width="5.140625" style="196" customWidth="1"/>
    <col min="4094" max="4095" width="4.28515625" style="196" customWidth="1"/>
    <col min="4096" max="4096" width="8.5703125" style="196" customWidth="1"/>
    <col min="4097" max="4097" width="6.7109375" style="196" customWidth="1"/>
    <col min="4098" max="4098" width="11.28515625" style="196" customWidth="1"/>
    <col min="4099" max="4099" width="12.28515625" style="196" customWidth="1"/>
    <col min="4100" max="4346" width="9.140625" style="196"/>
    <col min="4347" max="4347" width="3.5703125" style="196" customWidth="1"/>
    <col min="4348" max="4348" width="40.85546875" style="196" customWidth="1"/>
    <col min="4349" max="4349" width="5.140625" style="196" customWidth="1"/>
    <col min="4350" max="4351" width="4.28515625" style="196" customWidth="1"/>
    <col min="4352" max="4352" width="8.5703125" style="196" customWidth="1"/>
    <col min="4353" max="4353" width="6.7109375" style="196" customWidth="1"/>
    <col min="4354" max="4354" width="11.28515625" style="196" customWidth="1"/>
    <col min="4355" max="4355" width="12.28515625" style="196" customWidth="1"/>
    <col min="4356" max="4602" width="9.140625" style="196"/>
    <col min="4603" max="4603" width="3.5703125" style="196" customWidth="1"/>
    <col min="4604" max="4604" width="40.85546875" style="196" customWidth="1"/>
    <col min="4605" max="4605" width="5.140625" style="196" customWidth="1"/>
    <col min="4606" max="4607" width="4.28515625" style="196" customWidth="1"/>
    <col min="4608" max="4608" width="8.5703125" style="196" customWidth="1"/>
    <col min="4609" max="4609" width="6.7109375" style="196" customWidth="1"/>
    <col min="4610" max="4610" width="11.28515625" style="196" customWidth="1"/>
    <col min="4611" max="4611" width="12.28515625" style="196" customWidth="1"/>
    <col min="4612" max="4858" width="9.140625" style="196"/>
    <col min="4859" max="4859" width="3.5703125" style="196" customWidth="1"/>
    <col min="4860" max="4860" width="40.85546875" style="196" customWidth="1"/>
    <col min="4861" max="4861" width="5.140625" style="196" customWidth="1"/>
    <col min="4862" max="4863" width="4.28515625" style="196" customWidth="1"/>
    <col min="4864" max="4864" width="8.5703125" style="196" customWidth="1"/>
    <col min="4865" max="4865" width="6.7109375" style="196" customWidth="1"/>
    <col min="4866" max="4866" width="11.28515625" style="196" customWidth="1"/>
    <col min="4867" max="4867" width="12.28515625" style="196" customWidth="1"/>
    <col min="4868" max="5114" width="9.140625" style="196"/>
    <col min="5115" max="5115" width="3.5703125" style="196" customWidth="1"/>
    <col min="5116" max="5116" width="40.85546875" style="196" customWidth="1"/>
    <col min="5117" max="5117" width="5.140625" style="196" customWidth="1"/>
    <col min="5118" max="5119" width="4.28515625" style="196" customWidth="1"/>
    <col min="5120" max="5120" width="8.5703125" style="196" customWidth="1"/>
    <col min="5121" max="5121" width="6.7109375" style="196" customWidth="1"/>
    <col min="5122" max="5122" width="11.28515625" style="196" customWidth="1"/>
    <col min="5123" max="5123" width="12.28515625" style="196" customWidth="1"/>
    <col min="5124" max="5370" width="9.140625" style="196"/>
    <col min="5371" max="5371" width="3.5703125" style="196" customWidth="1"/>
    <col min="5372" max="5372" width="40.85546875" style="196" customWidth="1"/>
    <col min="5373" max="5373" width="5.140625" style="196" customWidth="1"/>
    <col min="5374" max="5375" width="4.28515625" style="196" customWidth="1"/>
    <col min="5376" max="5376" width="8.5703125" style="196" customWidth="1"/>
    <col min="5377" max="5377" width="6.7109375" style="196" customWidth="1"/>
    <col min="5378" max="5378" width="11.28515625" style="196" customWidth="1"/>
    <col min="5379" max="5379" width="12.28515625" style="196" customWidth="1"/>
    <col min="5380" max="5626" width="9.140625" style="196"/>
    <col min="5627" max="5627" width="3.5703125" style="196" customWidth="1"/>
    <col min="5628" max="5628" width="40.85546875" style="196" customWidth="1"/>
    <col min="5629" max="5629" width="5.140625" style="196" customWidth="1"/>
    <col min="5630" max="5631" width="4.28515625" style="196" customWidth="1"/>
    <col min="5632" max="5632" width="8.5703125" style="196" customWidth="1"/>
    <col min="5633" max="5633" width="6.7109375" style="196" customWidth="1"/>
    <col min="5634" max="5634" width="11.28515625" style="196" customWidth="1"/>
    <col min="5635" max="5635" width="12.28515625" style="196" customWidth="1"/>
    <col min="5636" max="5882" width="9.140625" style="196"/>
    <col min="5883" max="5883" width="3.5703125" style="196" customWidth="1"/>
    <col min="5884" max="5884" width="40.85546875" style="196" customWidth="1"/>
    <col min="5885" max="5885" width="5.140625" style="196" customWidth="1"/>
    <col min="5886" max="5887" width="4.28515625" style="196" customWidth="1"/>
    <col min="5888" max="5888" width="8.5703125" style="196" customWidth="1"/>
    <col min="5889" max="5889" width="6.7109375" style="196" customWidth="1"/>
    <col min="5890" max="5890" width="11.28515625" style="196" customWidth="1"/>
    <col min="5891" max="5891" width="12.28515625" style="196" customWidth="1"/>
    <col min="5892" max="6138" width="9.140625" style="196"/>
    <col min="6139" max="6139" width="3.5703125" style="196" customWidth="1"/>
    <col min="6140" max="6140" width="40.85546875" style="196" customWidth="1"/>
    <col min="6141" max="6141" width="5.140625" style="196" customWidth="1"/>
    <col min="6142" max="6143" width="4.28515625" style="196" customWidth="1"/>
    <col min="6144" max="6144" width="8.5703125" style="196" customWidth="1"/>
    <col min="6145" max="6145" width="6.7109375" style="196" customWidth="1"/>
    <col min="6146" max="6146" width="11.28515625" style="196" customWidth="1"/>
    <col min="6147" max="6147" width="12.28515625" style="196" customWidth="1"/>
    <col min="6148" max="6394" width="9.140625" style="196"/>
    <col min="6395" max="6395" width="3.5703125" style="196" customWidth="1"/>
    <col min="6396" max="6396" width="40.85546875" style="196" customWidth="1"/>
    <col min="6397" max="6397" width="5.140625" style="196" customWidth="1"/>
    <col min="6398" max="6399" width="4.28515625" style="196" customWidth="1"/>
    <col min="6400" max="6400" width="8.5703125" style="196" customWidth="1"/>
    <col min="6401" max="6401" width="6.7109375" style="196" customWidth="1"/>
    <col min="6402" max="6402" width="11.28515625" style="196" customWidth="1"/>
    <col min="6403" max="6403" width="12.28515625" style="196" customWidth="1"/>
    <col min="6404" max="6650" width="9.140625" style="196"/>
    <col min="6651" max="6651" width="3.5703125" style="196" customWidth="1"/>
    <col min="6652" max="6652" width="40.85546875" style="196" customWidth="1"/>
    <col min="6653" max="6653" width="5.140625" style="196" customWidth="1"/>
    <col min="6654" max="6655" width="4.28515625" style="196" customWidth="1"/>
    <col min="6656" max="6656" width="8.5703125" style="196" customWidth="1"/>
    <col min="6657" max="6657" width="6.7109375" style="196" customWidth="1"/>
    <col min="6658" max="6658" width="11.28515625" style="196" customWidth="1"/>
    <col min="6659" max="6659" width="12.28515625" style="196" customWidth="1"/>
    <col min="6660" max="6906" width="9.140625" style="196"/>
    <col min="6907" max="6907" width="3.5703125" style="196" customWidth="1"/>
    <col min="6908" max="6908" width="40.85546875" style="196" customWidth="1"/>
    <col min="6909" max="6909" width="5.140625" style="196" customWidth="1"/>
    <col min="6910" max="6911" width="4.28515625" style="196" customWidth="1"/>
    <col min="6912" max="6912" width="8.5703125" style="196" customWidth="1"/>
    <col min="6913" max="6913" width="6.7109375" style="196" customWidth="1"/>
    <col min="6914" max="6914" width="11.28515625" style="196" customWidth="1"/>
    <col min="6915" max="6915" width="12.28515625" style="196" customWidth="1"/>
    <col min="6916" max="7162" width="9.140625" style="196"/>
    <col min="7163" max="7163" width="3.5703125" style="196" customWidth="1"/>
    <col min="7164" max="7164" width="40.85546875" style="196" customWidth="1"/>
    <col min="7165" max="7165" width="5.140625" style="196" customWidth="1"/>
    <col min="7166" max="7167" width="4.28515625" style="196" customWidth="1"/>
    <col min="7168" max="7168" width="8.5703125" style="196" customWidth="1"/>
    <col min="7169" max="7169" width="6.7109375" style="196" customWidth="1"/>
    <col min="7170" max="7170" width="11.28515625" style="196" customWidth="1"/>
    <col min="7171" max="7171" width="12.28515625" style="196" customWidth="1"/>
    <col min="7172" max="7418" width="9.140625" style="196"/>
    <col min="7419" max="7419" width="3.5703125" style="196" customWidth="1"/>
    <col min="7420" max="7420" width="40.85546875" style="196" customWidth="1"/>
    <col min="7421" max="7421" width="5.140625" style="196" customWidth="1"/>
    <col min="7422" max="7423" width="4.28515625" style="196" customWidth="1"/>
    <col min="7424" max="7424" width="8.5703125" style="196" customWidth="1"/>
    <col min="7425" max="7425" width="6.7109375" style="196" customWidth="1"/>
    <col min="7426" max="7426" width="11.28515625" style="196" customWidth="1"/>
    <col min="7427" max="7427" width="12.28515625" style="196" customWidth="1"/>
    <col min="7428" max="7674" width="9.140625" style="196"/>
    <col min="7675" max="7675" width="3.5703125" style="196" customWidth="1"/>
    <col min="7676" max="7676" width="40.85546875" style="196" customWidth="1"/>
    <col min="7677" max="7677" width="5.140625" style="196" customWidth="1"/>
    <col min="7678" max="7679" width="4.28515625" style="196" customWidth="1"/>
    <col min="7680" max="7680" width="8.5703125" style="196" customWidth="1"/>
    <col min="7681" max="7681" width="6.7109375" style="196" customWidth="1"/>
    <col min="7682" max="7682" width="11.28515625" style="196" customWidth="1"/>
    <col min="7683" max="7683" width="12.28515625" style="196" customWidth="1"/>
    <col min="7684" max="7930" width="9.140625" style="196"/>
    <col min="7931" max="7931" width="3.5703125" style="196" customWidth="1"/>
    <col min="7932" max="7932" width="40.85546875" style="196" customWidth="1"/>
    <col min="7933" max="7933" width="5.140625" style="196" customWidth="1"/>
    <col min="7934" max="7935" width="4.28515625" style="196" customWidth="1"/>
    <col min="7936" max="7936" width="8.5703125" style="196" customWidth="1"/>
    <col min="7937" max="7937" width="6.7109375" style="196" customWidth="1"/>
    <col min="7938" max="7938" width="11.28515625" style="196" customWidth="1"/>
    <col min="7939" max="7939" width="12.28515625" style="196" customWidth="1"/>
    <col min="7940" max="8186" width="9.140625" style="196"/>
    <col min="8187" max="8187" width="3.5703125" style="196" customWidth="1"/>
    <col min="8188" max="8188" width="40.85546875" style="196" customWidth="1"/>
    <col min="8189" max="8189" width="5.140625" style="196" customWidth="1"/>
    <col min="8190" max="8191" width="4.28515625" style="196" customWidth="1"/>
    <col min="8192" max="8192" width="8.5703125" style="196" customWidth="1"/>
    <col min="8193" max="8193" width="6.7109375" style="196" customWidth="1"/>
    <col min="8194" max="8194" width="11.28515625" style="196" customWidth="1"/>
    <col min="8195" max="8195" width="12.28515625" style="196" customWidth="1"/>
    <col min="8196" max="8442" width="9.140625" style="196"/>
    <col min="8443" max="8443" width="3.5703125" style="196" customWidth="1"/>
    <col min="8444" max="8444" width="40.85546875" style="196" customWidth="1"/>
    <col min="8445" max="8445" width="5.140625" style="196" customWidth="1"/>
    <col min="8446" max="8447" width="4.28515625" style="196" customWidth="1"/>
    <col min="8448" max="8448" width="8.5703125" style="196" customWidth="1"/>
    <col min="8449" max="8449" width="6.7109375" style="196" customWidth="1"/>
    <col min="8450" max="8450" width="11.28515625" style="196" customWidth="1"/>
    <col min="8451" max="8451" width="12.28515625" style="196" customWidth="1"/>
    <col min="8452" max="8698" width="9.140625" style="196"/>
    <col min="8699" max="8699" width="3.5703125" style="196" customWidth="1"/>
    <col min="8700" max="8700" width="40.85546875" style="196" customWidth="1"/>
    <col min="8701" max="8701" width="5.140625" style="196" customWidth="1"/>
    <col min="8702" max="8703" width="4.28515625" style="196" customWidth="1"/>
    <col min="8704" max="8704" width="8.5703125" style="196" customWidth="1"/>
    <col min="8705" max="8705" width="6.7109375" style="196" customWidth="1"/>
    <col min="8706" max="8706" width="11.28515625" style="196" customWidth="1"/>
    <col min="8707" max="8707" width="12.28515625" style="196" customWidth="1"/>
    <col min="8708" max="8954" width="9.140625" style="196"/>
    <col min="8955" max="8955" width="3.5703125" style="196" customWidth="1"/>
    <col min="8956" max="8956" width="40.85546875" style="196" customWidth="1"/>
    <col min="8957" max="8957" width="5.140625" style="196" customWidth="1"/>
    <col min="8958" max="8959" width="4.28515625" style="196" customWidth="1"/>
    <col min="8960" max="8960" width="8.5703125" style="196" customWidth="1"/>
    <col min="8961" max="8961" width="6.7109375" style="196" customWidth="1"/>
    <col min="8962" max="8962" width="11.28515625" style="196" customWidth="1"/>
    <col min="8963" max="8963" width="12.28515625" style="196" customWidth="1"/>
    <col min="8964" max="9210" width="9.140625" style="196"/>
    <col min="9211" max="9211" width="3.5703125" style="196" customWidth="1"/>
    <col min="9212" max="9212" width="40.85546875" style="196" customWidth="1"/>
    <col min="9213" max="9213" width="5.140625" style="196" customWidth="1"/>
    <col min="9214" max="9215" width="4.28515625" style="196" customWidth="1"/>
    <col min="9216" max="9216" width="8.5703125" style="196" customWidth="1"/>
    <col min="9217" max="9217" width="6.7109375" style="196" customWidth="1"/>
    <col min="9218" max="9218" width="11.28515625" style="196" customWidth="1"/>
    <col min="9219" max="9219" width="12.28515625" style="196" customWidth="1"/>
    <col min="9220" max="9466" width="9.140625" style="196"/>
    <col min="9467" max="9467" width="3.5703125" style="196" customWidth="1"/>
    <col min="9468" max="9468" width="40.85546875" style="196" customWidth="1"/>
    <col min="9469" max="9469" width="5.140625" style="196" customWidth="1"/>
    <col min="9470" max="9471" width="4.28515625" style="196" customWidth="1"/>
    <col min="9472" max="9472" width="8.5703125" style="196" customWidth="1"/>
    <col min="9473" max="9473" width="6.7109375" style="196" customWidth="1"/>
    <col min="9474" max="9474" width="11.28515625" style="196" customWidth="1"/>
    <col min="9475" max="9475" width="12.28515625" style="196" customWidth="1"/>
    <col min="9476" max="9722" width="9.140625" style="196"/>
    <col min="9723" max="9723" width="3.5703125" style="196" customWidth="1"/>
    <col min="9724" max="9724" width="40.85546875" style="196" customWidth="1"/>
    <col min="9725" max="9725" width="5.140625" style="196" customWidth="1"/>
    <col min="9726" max="9727" width="4.28515625" style="196" customWidth="1"/>
    <col min="9728" max="9728" width="8.5703125" style="196" customWidth="1"/>
    <col min="9729" max="9729" width="6.7109375" style="196" customWidth="1"/>
    <col min="9730" max="9730" width="11.28515625" style="196" customWidth="1"/>
    <col min="9731" max="9731" width="12.28515625" style="196" customWidth="1"/>
    <col min="9732" max="9978" width="9.140625" style="196"/>
    <col min="9979" max="9979" width="3.5703125" style="196" customWidth="1"/>
    <col min="9980" max="9980" width="40.85546875" style="196" customWidth="1"/>
    <col min="9981" max="9981" width="5.140625" style="196" customWidth="1"/>
    <col min="9982" max="9983" width="4.28515625" style="196" customWidth="1"/>
    <col min="9984" max="9984" width="8.5703125" style="196" customWidth="1"/>
    <col min="9985" max="9985" width="6.7109375" style="196" customWidth="1"/>
    <col min="9986" max="9986" width="11.28515625" style="196" customWidth="1"/>
    <col min="9987" max="9987" width="12.28515625" style="196" customWidth="1"/>
    <col min="9988" max="10234" width="9.140625" style="196"/>
    <col min="10235" max="10235" width="3.5703125" style="196" customWidth="1"/>
    <col min="10236" max="10236" width="40.85546875" style="196" customWidth="1"/>
    <col min="10237" max="10237" width="5.140625" style="196" customWidth="1"/>
    <col min="10238" max="10239" width="4.28515625" style="196" customWidth="1"/>
    <col min="10240" max="10240" width="8.5703125" style="196" customWidth="1"/>
    <col min="10241" max="10241" width="6.7109375" style="196" customWidth="1"/>
    <col min="10242" max="10242" width="11.28515625" style="196" customWidth="1"/>
    <col min="10243" max="10243" width="12.28515625" style="196" customWidth="1"/>
    <col min="10244" max="10490" width="9.140625" style="196"/>
    <col min="10491" max="10491" width="3.5703125" style="196" customWidth="1"/>
    <col min="10492" max="10492" width="40.85546875" style="196" customWidth="1"/>
    <col min="10493" max="10493" width="5.140625" style="196" customWidth="1"/>
    <col min="10494" max="10495" width="4.28515625" style="196" customWidth="1"/>
    <col min="10496" max="10496" width="8.5703125" style="196" customWidth="1"/>
    <col min="10497" max="10497" width="6.7109375" style="196" customWidth="1"/>
    <col min="10498" max="10498" width="11.28515625" style="196" customWidth="1"/>
    <col min="10499" max="10499" width="12.28515625" style="196" customWidth="1"/>
    <col min="10500" max="10746" width="9.140625" style="196"/>
    <col min="10747" max="10747" width="3.5703125" style="196" customWidth="1"/>
    <col min="10748" max="10748" width="40.85546875" style="196" customWidth="1"/>
    <col min="10749" max="10749" width="5.140625" style="196" customWidth="1"/>
    <col min="10750" max="10751" width="4.28515625" style="196" customWidth="1"/>
    <col min="10752" max="10752" width="8.5703125" style="196" customWidth="1"/>
    <col min="10753" max="10753" width="6.7109375" style="196" customWidth="1"/>
    <col min="10754" max="10754" width="11.28515625" style="196" customWidth="1"/>
    <col min="10755" max="10755" width="12.28515625" style="196" customWidth="1"/>
    <col min="10756" max="11002" width="9.140625" style="196"/>
    <col min="11003" max="11003" width="3.5703125" style="196" customWidth="1"/>
    <col min="11004" max="11004" width="40.85546875" style="196" customWidth="1"/>
    <col min="11005" max="11005" width="5.140625" style="196" customWidth="1"/>
    <col min="11006" max="11007" width="4.28515625" style="196" customWidth="1"/>
    <col min="11008" max="11008" width="8.5703125" style="196" customWidth="1"/>
    <col min="11009" max="11009" width="6.7109375" style="196" customWidth="1"/>
    <col min="11010" max="11010" width="11.28515625" style="196" customWidth="1"/>
    <col min="11011" max="11011" width="12.28515625" style="196" customWidth="1"/>
    <col min="11012" max="11258" width="9.140625" style="196"/>
    <col min="11259" max="11259" width="3.5703125" style="196" customWidth="1"/>
    <col min="11260" max="11260" width="40.85546875" style="196" customWidth="1"/>
    <col min="11261" max="11261" width="5.140625" style="196" customWidth="1"/>
    <col min="11262" max="11263" width="4.28515625" style="196" customWidth="1"/>
    <col min="11264" max="11264" width="8.5703125" style="196" customWidth="1"/>
    <col min="11265" max="11265" width="6.7109375" style="196" customWidth="1"/>
    <col min="11266" max="11266" width="11.28515625" style="196" customWidth="1"/>
    <col min="11267" max="11267" width="12.28515625" style="196" customWidth="1"/>
    <col min="11268" max="11514" width="9.140625" style="196"/>
    <col min="11515" max="11515" width="3.5703125" style="196" customWidth="1"/>
    <col min="11516" max="11516" width="40.85546875" style="196" customWidth="1"/>
    <col min="11517" max="11517" width="5.140625" style="196" customWidth="1"/>
    <col min="11518" max="11519" width="4.28515625" style="196" customWidth="1"/>
    <col min="11520" max="11520" width="8.5703125" style="196" customWidth="1"/>
    <col min="11521" max="11521" width="6.7109375" style="196" customWidth="1"/>
    <col min="11522" max="11522" width="11.28515625" style="196" customWidth="1"/>
    <col min="11523" max="11523" width="12.28515625" style="196" customWidth="1"/>
    <col min="11524" max="11770" width="9.140625" style="196"/>
    <col min="11771" max="11771" width="3.5703125" style="196" customWidth="1"/>
    <col min="11772" max="11772" width="40.85546875" style="196" customWidth="1"/>
    <col min="11773" max="11773" width="5.140625" style="196" customWidth="1"/>
    <col min="11774" max="11775" width="4.28515625" style="196" customWidth="1"/>
    <col min="11776" max="11776" width="8.5703125" style="196" customWidth="1"/>
    <col min="11777" max="11777" width="6.7109375" style="196" customWidth="1"/>
    <col min="11778" max="11778" width="11.28515625" style="196" customWidth="1"/>
    <col min="11779" max="11779" width="12.28515625" style="196" customWidth="1"/>
    <col min="11780" max="12026" width="9.140625" style="196"/>
    <col min="12027" max="12027" width="3.5703125" style="196" customWidth="1"/>
    <col min="12028" max="12028" width="40.85546875" style="196" customWidth="1"/>
    <col min="12029" max="12029" width="5.140625" style="196" customWidth="1"/>
    <col min="12030" max="12031" width="4.28515625" style="196" customWidth="1"/>
    <col min="12032" max="12032" width="8.5703125" style="196" customWidth="1"/>
    <col min="12033" max="12033" width="6.7109375" style="196" customWidth="1"/>
    <col min="12034" max="12034" width="11.28515625" style="196" customWidth="1"/>
    <col min="12035" max="12035" width="12.28515625" style="196" customWidth="1"/>
    <col min="12036" max="12282" width="9.140625" style="196"/>
    <col min="12283" max="12283" width="3.5703125" style="196" customWidth="1"/>
    <col min="12284" max="12284" width="40.85546875" style="196" customWidth="1"/>
    <col min="12285" max="12285" width="5.140625" style="196" customWidth="1"/>
    <col min="12286" max="12287" width="4.28515625" style="196" customWidth="1"/>
    <col min="12288" max="12288" width="8.5703125" style="196" customWidth="1"/>
    <col min="12289" max="12289" width="6.7109375" style="196" customWidth="1"/>
    <col min="12290" max="12290" width="11.28515625" style="196" customWidth="1"/>
    <col min="12291" max="12291" width="12.28515625" style="196" customWidth="1"/>
    <col min="12292" max="12538" width="9.140625" style="196"/>
    <col min="12539" max="12539" width="3.5703125" style="196" customWidth="1"/>
    <col min="12540" max="12540" width="40.85546875" style="196" customWidth="1"/>
    <col min="12541" max="12541" width="5.140625" style="196" customWidth="1"/>
    <col min="12542" max="12543" width="4.28515625" style="196" customWidth="1"/>
    <col min="12544" max="12544" width="8.5703125" style="196" customWidth="1"/>
    <col min="12545" max="12545" width="6.7109375" style="196" customWidth="1"/>
    <col min="12546" max="12546" width="11.28515625" style="196" customWidth="1"/>
    <col min="12547" max="12547" width="12.28515625" style="196" customWidth="1"/>
    <col min="12548" max="12794" width="9.140625" style="196"/>
    <col min="12795" max="12795" width="3.5703125" style="196" customWidth="1"/>
    <col min="12796" max="12796" width="40.85546875" style="196" customWidth="1"/>
    <col min="12797" max="12797" width="5.140625" style="196" customWidth="1"/>
    <col min="12798" max="12799" width="4.28515625" style="196" customWidth="1"/>
    <col min="12800" max="12800" width="8.5703125" style="196" customWidth="1"/>
    <col min="12801" max="12801" width="6.7109375" style="196" customWidth="1"/>
    <col min="12802" max="12802" width="11.28515625" style="196" customWidth="1"/>
    <col min="12803" max="12803" width="12.28515625" style="196" customWidth="1"/>
    <col min="12804" max="13050" width="9.140625" style="196"/>
    <col min="13051" max="13051" width="3.5703125" style="196" customWidth="1"/>
    <col min="13052" max="13052" width="40.85546875" style="196" customWidth="1"/>
    <col min="13053" max="13053" width="5.140625" style="196" customWidth="1"/>
    <col min="13054" max="13055" width="4.28515625" style="196" customWidth="1"/>
    <col min="13056" max="13056" width="8.5703125" style="196" customWidth="1"/>
    <col min="13057" max="13057" width="6.7109375" style="196" customWidth="1"/>
    <col min="13058" max="13058" width="11.28515625" style="196" customWidth="1"/>
    <col min="13059" max="13059" width="12.28515625" style="196" customWidth="1"/>
    <col min="13060" max="13306" width="9.140625" style="196"/>
    <col min="13307" max="13307" width="3.5703125" style="196" customWidth="1"/>
    <col min="13308" max="13308" width="40.85546875" style="196" customWidth="1"/>
    <col min="13309" max="13309" width="5.140625" style="196" customWidth="1"/>
    <col min="13310" max="13311" width="4.28515625" style="196" customWidth="1"/>
    <col min="13312" max="13312" width="8.5703125" style="196" customWidth="1"/>
    <col min="13313" max="13313" width="6.7109375" style="196" customWidth="1"/>
    <col min="13314" max="13314" width="11.28515625" style="196" customWidth="1"/>
    <col min="13315" max="13315" width="12.28515625" style="196" customWidth="1"/>
    <col min="13316" max="13562" width="9.140625" style="196"/>
    <col min="13563" max="13563" width="3.5703125" style="196" customWidth="1"/>
    <col min="13564" max="13564" width="40.85546875" style="196" customWidth="1"/>
    <col min="13565" max="13565" width="5.140625" style="196" customWidth="1"/>
    <col min="13566" max="13567" width="4.28515625" style="196" customWidth="1"/>
    <col min="13568" max="13568" width="8.5703125" style="196" customWidth="1"/>
    <col min="13569" max="13569" width="6.7109375" style="196" customWidth="1"/>
    <col min="13570" max="13570" width="11.28515625" style="196" customWidth="1"/>
    <col min="13571" max="13571" width="12.28515625" style="196" customWidth="1"/>
    <col min="13572" max="13818" width="9.140625" style="196"/>
    <col min="13819" max="13819" width="3.5703125" style="196" customWidth="1"/>
    <col min="13820" max="13820" width="40.85546875" style="196" customWidth="1"/>
    <col min="13821" max="13821" width="5.140625" style="196" customWidth="1"/>
    <col min="13822" max="13823" width="4.28515625" style="196" customWidth="1"/>
    <col min="13824" max="13824" width="8.5703125" style="196" customWidth="1"/>
    <col min="13825" max="13825" width="6.7109375" style="196" customWidth="1"/>
    <col min="13826" max="13826" width="11.28515625" style="196" customWidth="1"/>
    <col min="13827" max="13827" width="12.28515625" style="196" customWidth="1"/>
    <col min="13828" max="14074" width="9.140625" style="196"/>
    <col min="14075" max="14075" width="3.5703125" style="196" customWidth="1"/>
    <col min="14076" max="14076" width="40.85546875" style="196" customWidth="1"/>
    <col min="14077" max="14077" width="5.140625" style="196" customWidth="1"/>
    <col min="14078" max="14079" width="4.28515625" style="196" customWidth="1"/>
    <col min="14080" max="14080" width="8.5703125" style="196" customWidth="1"/>
    <col min="14081" max="14081" width="6.7109375" style="196" customWidth="1"/>
    <col min="14082" max="14082" width="11.28515625" style="196" customWidth="1"/>
    <col min="14083" max="14083" width="12.28515625" style="196" customWidth="1"/>
    <col min="14084" max="14330" width="9.140625" style="196"/>
    <col min="14331" max="14331" width="3.5703125" style="196" customWidth="1"/>
    <col min="14332" max="14332" width="40.85546875" style="196" customWidth="1"/>
    <col min="14333" max="14333" width="5.140625" style="196" customWidth="1"/>
    <col min="14334" max="14335" width="4.28515625" style="196" customWidth="1"/>
    <col min="14336" max="14336" width="8.5703125" style="196" customWidth="1"/>
    <col min="14337" max="14337" width="6.7109375" style="196" customWidth="1"/>
    <col min="14338" max="14338" width="11.28515625" style="196" customWidth="1"/>
    <col min="14339" max="14339" width="12.28515625" style="196" customWidth="1"/>
    <col min="14340" max="14586" width="9.140625" style="196"/>
    <col min="14587" max="14587" width="3.5703125" style="196" customWidth="1"/>
    <col min="14588" max="14588" width="40.85546875" style="196" customWidth="1"/>
    <col min="14589" max="14589" width="5.140625" style="196" customWidth="1"/>
    <col min="14590" max="14591" width="4.28515625" style="196" customWidth="1"/>
    <col min="14592" max="14592" width="8.5703125" style="196" customWidth="1"/>
    <col min="14593" max="14593" width="6.7109375" style="196" customWidth="1"/>
    <col min="14594" max="14594" width="11.28515625" style="196" customWidth="1"/>
    <col min="14595" max="14595" width="12.28515625" style="196" customWidth="1"/>
    <col min="14596" max="14842" width="9.140625" style="196"/>
    <col min="14843" max="14843" width="3.5703125" style="196" customWidth="1"/>
    <col min="14844" max="14844" width="40.85546875" style="196" customWidth="1"/>
    <col min="14845" max="14845" width="5.140625" style="196" customWidth="1"/>
    <col min="14846" max="14847" width="4.28515625" style="196" customWidth="1"/>
    <col min="14848" max="14848" width="8.5703125" style="196" customWidth="1"/>
    <col min="14849" max="14849" width="6.7109375" style="196" customWidth="1"/>
    <col min="14850" max="14850" width="11.28515625" style="196" customWidth="1"/>
    <col min="14851" max="14851" width="12.28515625" style="196" customWidth="1"/>
    <col min="14852" max="15098" width="9.140625" style="196"/>
    <col min="15099" max="15099" width="3.5703125" style="196" customWidth="1"/>
    <col min="15100" max="15100" width="40.85546875" style="196" customWidth="1"/>
    <col min="15101" max="15101" width="5.140625" style="196" customWidth="1"/>
    <col min="15102" max="15103" width="4.28515625" style="196" customWidth="1"/>
    <col min="15104" max="15104" width="8.5703125" style="196" customWidth="1"/>
    <col min="15105" max="15105" width="6.7109375" style="196" customWidth="1"/>
    <col min="15106" max="15106" width="11.28515625" style="196" customWidth="1"/>
    <col min="15107" max="15107" width="12.28515625" style="196" customWidth="1"/>
    <col min="15108" max="15354" width="9.140625" style="196"/>
    <col min="15355" max="15355" width="3.5703125" style="196" customWidth="1"/>
    <col min="15356" max="15356" width="40.85546875" style="196" customWidth="1"/>
    <col min="15357" max="15357" width="5.140625" style="196" customWidth="1"/>
    <col min="15358" max="15359" width="4.28515625" style="196" customWidth="1"/>
    <col min="15360" max="15360" width="8.5703125" style="196" customWidth="1"/>
    <col min="15361" max="15361" width="6.7109375" style="196" customWidth="1"/>
    <col min="15362" max="15362" width="11.28515625" style="196" customWidth="1"/>
    <col min="15363" max="15363" width="12.28515625" style="196" customWidth="1"/>
    <col min="15364" max="15610" width="9.140625" style="196"/>
    <col min="15611" max="15611" width="3.5703125" style="196" customWidth="1"/>
    <col min="15612" max="15612" width="40.85546875" style="196" customWidth="1"/>
    <col min="15613" max="15613" width="5.140625" style="196" customWidth="1"/>
    <col min="15614" max="15615" width="4.28515625" style="196" customWidth="1"/>
    <col min="15616" max="15616" width="8.5703125" style="196" customWidth="1"/>
    <col min="15617" max="15617" width="6.7109375" style="196" customWidth="1"/>
    <col min="15618" max="15618" width="11.28515625" style="196" customWidth="1"/>
    <col min="15619" max="15619" width="12.28515625" style="196" customWidth="1"/>
    <col min="15620" max="15866" width="9.140625" style="196"/>
    <col min="15867" max="15867" width="3.5703125" style="196" customWidth="1"/>
    <col min="15868" max="15868" width="40.85546875" style="196" customWidth="1"/>
    <col min="15869" max="15869" width="5.140625" style="196" customWidth="1"/>
    <col min="15870" max="15871" width="4.28515625" style="196" customWidth="1"/>
    <col min="15872" max="15872" width="8.5703125" style="196" customWidth="1"/>
    <col min="15873" max="15873" width="6.7109375" style="196" customWidth="1"/>
    <col min="15874" max="15874" width="11.28515625" style="196" customWidth="1"/>
    <col min="15875" max="15875" width="12.28515625" style="196" customWidth="1"/>
    <col min="15876" max="16122" width="9.140625" style="196"/>
    <col min="16123" max="16123" width="3.5703125" style="196" customWidth="1"/>
    <col min="16124" max="16124" width="40.85546875" style="196" customWidth="1"/>
    <col min="16125" max="16125" width="5.140625" style="196" customWidth="1"/>
    <col min="16126" max="16127" width="4.28515625" style="196" customWidth="1"/>
    <col min="16128" max="16128" width="8.5703125" style="196" customWidth="1"/>
    <col min="16129" max="16129" width="6.7109375" style="196" customWidth="1"/>
    <col min="16130" max="16130" width="11.28515625" style="196" customWidth="1"/>
    <col min="16131" max="16131" width="12.28515625" style="196" customWidth="1"/>
    <col min="16132" max="16384" width="9.140625" style="196"/>
  </cols>
  <sheetData>
    <row r="1" spans="1:11" s="142" customFormat="1" ht="64.5" customHeight="1">
      <c r="A1" s="140"/>
      <c r="B1" s="141"/>
      <c r="C1" s="211" t="s">
        <v>328</v>
      </c>
      <c r="D1" s="211"/>
      <c r="E1" s="211"/>
      <c r="F1" s="211"/>
      <c r="G1" s="211"/>
      <c r="H1" s="211"/>
      <c r="I1" s="211"/>
      <c r="J1" s="211"/>
      <c r="K1" s="211"/>
    </row>
    <row r="2" spans="1:11" s="142" customFormat="1" ht="63" customHeight="1">
      <c r="A2" s="213" t="s">
        <v>247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s="142" customFormat="1" ht="16.5" customHeight="1">
      <c r="A3" s="140"/>
      <c r="B3" s="141"/>
      <c r="C3" s="141"/>
      <c r="D3" s="141"/>
      <c r="E3" s="143"/>
    </row>
    <row r="4" spans="1:11" s="142" customFormat="1" ht="16.5" customHeight="1">
      <c r="A4" s="214" t="s">
        <v>66</v>
      </c>
      <c r="B4" s="215" t="s">
        <v>142</v>
      </c>
      <c r="C4" s="215" t="s">
        <v>143</v>
      </c>
      <c r="D4" s="215" t="s">
        <v>144</v>
      </c>
      <c r="E4" s="215" t="s">
        <v>145</v>
      </c>
      <c r="F4" s="145"/>
      <c r="G4" s="212"/>
      <c r="H4" s="212"/>
      <c r="I4" s="227"/>
      <c r="J4" s="227"/>
    </row>
    <row r="5" spans="1:11" s="147" customFormat="1" ht="63" customHeight="1">
      <c r="A5" s="214"/>
      <c r="B5" s="215"/>
      <c r="C5" s="215"/>
      <c r="D5" s="215"/>
      <c r="E5" s="215"/>
      <c r="F5" s="146" t="s">
        <v>248</v>
      </c>
      <c r="G5" s="146" t="s">
        <v>204</v>
      </c>
      <c r="H5" s="146" t="s">
        <v>319</v>
      </c>
      <c r="I5" s="146" t="s">
        <v>204</v>
      </c>
      <c r="J5" s="146" t="s">
        <v>319</v>
      </c>
    </row>
    <row r="6" spans="1:11" s="168" customFormat="1" ht="20.25">
      <c r="A6" s="181">
        <v>2</v>
      </c>
      <c r="B6" s="135" t="s">
        <v>67</v>
      </c>
      <c r="C6" s="135" t="s">
        <v>68</v>
      </c>
      <c r="D6" s="135" t="s">
        <v>69</v>
      </c>
      <c r="E6" s="135" t="s">
        <v>70</v>
      </c>
      <c r="F6" s="228"/>
      <c r="G6" s="229"/>
      <c r="H6" s="224">
        <v>7</v>
      </c>
      <c r="I6" s="135" t="s">
        <v>349</v>
      </c>
      <c r="J6" s="224" t="s">
        <v>350</v>
      </c>
    </row>
    <row r="7" spans="1:11" s="130" customFormat="1" ht="23.25" customHeight="1">
      <c r="A7" s="64" t="s">
        <v>201</v>
      </c>
      <c r="B7" s="144" t="s">
        <v>147</v>
      </c>
      <c r="C7" s="144"/>
      <c r="D7" s="144"/>
      <c r="E7" s="144"/>
      <c r="F7" s="27">
        <f>F8+F12+F22+F25</f>
        <v>1529.2</v>
      </c>
      <c r="G7" s="27">
        <f>G8+G12+G22+G25</f>
        <v>109.5</v>
      </c>
      <c r="H7" s="27">
        <f>H8+H12+H22+H25</f>
        <v>1638.7</v>
      </c>
      <c r="I7" s="27">
        <f>I8+I12+I22+I25</f>
        <v>45.599999999999994</v>
      </c>
      <c r="J7" s="27">
        <f>H7+I7</f>
        <v>1684.3</v>
      </c>
    </row>
    <row r="8" spans="1:11" s="130" customFormat="1" ht="41.25" customHeight="1">
      <c r="A8" s="64" t="s">
        <v>151</v>
      </c>
      <c r="B8" s="144" t="s">
        <v>147</v>
      </c>
      <c r="C8" s="144" t="s">
        <v>148</v>
      </c>
      <c r="D8" s="144"/>
      <c r="E8" s="144"/>
      <c r="F8" s="27">
        <f>F9</f>
        <v>394.70000000000005</v>
      </c>
      <c r="G8" s="27">
        <f t="shared" ref="G8:J8" si="0">G9</f>
        <v>0</v>
      </c>
      <c r="H8" s="27">
        <f t="shared" si="0"/>
        <v>394.70000000000005</v>
      </c>
      <c r="I8" s="27">
        <f t="shared" si="0"/>
        <v>99.1</v>
      </c>
      <c r="J8" s="27">
        <f t="shared" si="0"/>
        <v>493.80000000000007</v>
      </c>
    </row>
    <row r="9" spans="1:11" s="130" customFormat="1" ht="26.25" customHeight="1">
      <c r="A9" s="150" t="s">
        <v>197</v>
      </c>
      <c r="B9" s="152" t="s">
        <v>147</v>
      </c>
      <c r="C9" s="152" t="s">
        <v>148</v>
      </c>
      <c r="D9" s="152" t="s">
        <v>177</v>
      </c>
      <c r="E9" s="152"/>
      <c r="F9" s="153">
        <f t="shared" ref="F9:H9" si="1">F10+F11</f>
        <v>394.70000000000005</v>
      </c>
      <c r="G9" s="153">
        <f t="shared" si="1"/>
        <v>0</v>
      </c>
      <c r="H9" s="153">
        <f t="shared" si="1"/>
        <v>394.70000000000005</v>
      </c>
      <c r="I9" s="153">
        <f t="shared" ref="I9:J9" si="2">I10+I11</f>
        <v>99.1</v>
      </c>
      <c r="J9" s="153">
        <f t="shared" si="2"/>
        <v>493.80000000000007</v>
      </c>
    </row>
    <row r="10" spans="1:11" s="130" customFormat="1" ht="48.75" customHeight="1">
      <c r="A10" s="154" t="s">
        <v>186</v>
      </c>
      <c r="B10" s="155" t="s">
        <v>147</v>
      </c>
      <c r="C10" s="155" t="s">
        <v>148</v>
      </c>
      <c r="D10" s="155" t="s">
        <v>177</v>
      </c>
      <c r="E10" s="155" t="s">
        <v>150</v>
      </c>
      <c r="F10" s="156">
        <v>303.10000000000002</v>
      </c>
      <c r="G10" s="137">
        <v>0</v>
      </c>
      <c r="H10" s="156">
        <f>F10+G10</f>
        <v>303.10000000000002</v>
      </c>
      <c r="I10" s="137">
        <v>76.099999999999994</v>
      </c>
      <c r="J10" s="156">
        <f>H10+I10</f>
        <v>379.20000000000005</v>
      </c>
    </row>
    <row r="11" spans="1:11" s="130" customFormat="1" ht="67.5" customHeight="1">
      <c r="A11" s="154" t="s">
        <v>184</v>
      </c>
      <c r="B11" s="155" t="s">
        <v>147</v>
      </c>
      <c r="C11" s="155" t="s">
        <v>148</v>
      </c>
      <c r="D11" s="155" t="s">
        <v>177</v>
      </c>
      <c r="E11" s="155" t="s">
        <v>185</v>
      </c>
      <c r="F11" s="136">
        <v>91.6</v>
      </c>
      <c r="G11" s="136">
        <v>0</v>
      </c>
      <c r="H11" s="136">
        <f>F11+G11</f>
        <v>91.6</v>
      </c>
      <c r="I11" s="136">
        <v>23</v>
      </c>
      <c r="J11" s="136">
        <f>H11+I11</f>
        <v>114.6</v>
      </c>
    </row>
    <row r="12" spans="1:11" s="130" customFormat="1" ht="87" customHeight="1">
      <c r="A12" s="64" t="s">
        <v>153</v>
      </c>
      <c r="B12" s="144" t="s">
        <v>147</v>
      </c>
      <c r="C12" s="144" t="s">
        <v>152</v>
      </c>
      <c r="D12" s="144"/>
      <c r="E12" s="144"/>
      <c r="F12" s="27">
        <f>F13+F17</f>
        <v>1129.2</v>
      </c>
      <c r="G12" s="27">
        <f>G13+G17</f>
        <v>109.5</v>
      </c>
      <c r="H12" s="27">
        <f>H13+H17</f>
        <v>1238.7</v>
      </c>
      <c r="I12" s="27">
        <f>I13+I17</f>
        <v>-53.5</v>
      </c>
      <c r="J12" s="27">
        <f>H12+I12</f>
        <v>1185.2</v>
      </c>
    </row>
    <row r="13" spans="1:11" s="130" customFormat="1" ht="47.25" customHeight="1">
      <c r="A13" s="157" t="s">
        <v>149</v>
      </c>
      <c r="B13" s="158" t="s">
        <v>147</v>
      </c>
      <c r="C13" s="158" t="s">
        <v>152</v>
      </c>
      <c r="D13" s="159" t="s">
        <v>226</v>
      </c>
      <c r="E13" s="158"/>
      <c r="F13" s="160">
        <f>F14</f>
        <v>864.5</v>
      </c>
      <c r="G13" s="160">
        <f t="shared" ref="G13:J13" si="3">G14</f>
        <v>0</v>
      </c>
      <c r="H13" s="160">
        <f t="shared" si="3"/>
        <v>864.5</v>
      </c>
      <c r="I13" s="160">
        <f t="shared" si="3"/>
        <v>-52.1</v>
      </c>
      <c r="J13" s="160">
        <f t="shared" si="3"/>
        <v>812.4</v>
      </c>
    </row>
    <row r="14" spans="1:11" s="130" customFormat="1" ht="46.5" customHeight="1">
      <c r="A14" s="150" t="s">
        <v>181</v>
      </c>
      <c r="B14" s="152" t="s">
        <v>147</v>
      </c>
      <c r="C14" s="152" t="s">
        <v>152</v>
      </c>
      <c r="D14" s="159" t="s">
        <v>227</v>
      </c>
      <c r="E14" s="152"/>
      <c r="F14" s="153">
        <f>F15+F16</f>
        <v>864.5</v>
      </c>
      <c r="G14" s="153">
        <f t="shared" ref="G14:H14" si="4">G15+G16</f>
        <v>0</v>
      </c>
      <c r="H14" s="153">
        <f t="shared" si="4"/>
        <v>864.5</v>
      </c>
      <c r="I14" s="153">
        <f t="shared" ref="I14:J14" si="5">I15+I16</f>
        <v>-52.1</v>
      </c>
      <c r="J14" s="153">
        <f t="shared" si="5"/>
        <v>812.4</v>
      </c>
    </row>
    <row r="15" spans="1:11" s="130" customFormat="1" ht="38.25" customHeight="1">
      <c r="A15" s="154" t="s">
        <v>186</v>
      </c>
      <c r="B15" s="155" t="s">
        <v>147</v>
      </c>
      <c r="C15" s="155" t="s">
        <v>152</v>
      </c>
      <c r="D15" s="161" t="s">
        <v>227</v>
      </c>
      <c r="E15" s="155" t="s">
        <v>150</v>
      </c>
      <c r="F15" s="156">
        <v>664</v>
      </c>
      <c r="G15" s="162">
        <v>0</v>
      </c>
      <c r="H15" s="156">
        <f>F15+G15</f>
        <v>664</v>
      </c>
      <c r="I15" s="162">
        <v>-40</v>
      </c>
      <c r="J15" s="156">
        <f>H15+I15</f>
        <v>624</v>
      </c>
    </row>
    <row r="16" spans="1:11" s="130" customFormat="1" ht="87.75" customHeight="1">
      <c r="A16" s="154" t="s">
        <v>184</v>
      </c>
      <c r="B16" s="155" t="s">
        <v>147</v>
      </c>
      <c r="C16" s="155" t="s">
        <v>152</v>
      </c>
      <c r="D16" s="161" t="s">
        <v>227</v>
      </c>
      <c r="E16" s="155" t="s">
        <v>185</v>
      </c>
      <c r="F16" s="136">
        <v>200.5</v>
      </c>
      <c r="G16" s="162">
        <v>0</v>
      </c>
      <c r="H16" s="136">
        <f>F16+G16</f>
        <v>200.5</v>
      </c>
      <c r="I16" s="162">
        <v>-12.1</v>
      </c>
      <c r="J16" s="136">
        <f>H16+I16</f>
        <v>188.4</v>
      </c>
    </row>
    <row r="17" spans="1:10" s="130" customFormat="1" ht="22.5" customHeight="1">
      <c r="A17" s="150" t="s">
        <v>182</v>
      </c>
      <c r="B17" s="158" t="s">
        <v>147</v>
      </c>
      <c r="C17" s="158" t="s">
        <v>152</v>
      </c>
      <c r="D17" s="159" t="s">
        <v>228</v>
      </c>
      <c r="E17" s="158"/>
      <c r="F17" s="160">
        <f>F18+F19+F20+F21</f>
        <v>264.7</v>
      </c>
      <c r="G17" s="160">
        <f t="shared" ref="G17:I17" si="6">G18+G19+G20+G21</f>
        <v>109.5</v>
      </c>
      <c r="H17" s="160">
        <f>F17+G17</f>
        <v>374.2</v>
      </c>
      <c r="I17" s="160">
        <f t="shared" si="6"/>
        <v>-1.4000000000000004</v>
      </c>
      <c r="J17" s="160">
        <f>H17+I17</f>
        <v>372.8</v>
      </c>
    </row>
    <row r="18" spans="1:10" s="130" customFormat="1" ht="39" customHeight="1">
      <c r="A18" s="163" t="s">
        <v>230</v>
      </c>
      <c r="B18" s="155" t="s">
        <v>147</v>
      </c>
      <c r="C18" s="155" t="s">
        <v>152</v>
      </c>
      <c r="D18" s="161" t="s">
        <v>228</v>
      </c>
      <c r="E18" s="164">
        <v>242</v>
      </c>
      <c r="F18" s="164">
        <v>12</v>
      </c>
      <c r="G18" s="164">
        <v>0</v>
      </c>
      <c r="H18" s="156">
        <f>F18+G18</f>
        <v>12</v>
      </c>
      <c r="I18" s="156">
        <v>0</v>
      </c>
      <c r="J18" s="156">
        <f>H18+I18</f>
        <v>12</v>
      </c>
    </row>
    <row r="19" spans="1:10" s="130" customFormat="1" ht="39" customHeight="1">
      <c r="A19" s="163" t="s">
        <v>231</v>
      </c>
      <c r="B19" s="155" t="s">
        <v>147</v>
      </c>
      <c r="C19" s="155" t="s">
        <v>152</v>
      </c>
      <c r="D19" s="161" t="s">
        <v>228</v>
      </c>
      <c r="E19" s="164">
        <v>244</v>
      </c>
      <c r="F19" s="164">
        <v>227.7</v>
      </c>
      <c r="G19" s="164">
        <v>109.5</v>
      </c>
      <c r="H19" s="156">
        <f>F19+G19+0.1</f>
        <v>337.3</v>
      </c>
      <c r="I19" s="156">
        <v>12.2</v>
      </c>
      <c r="J19" s="156">
        <f>H19+I19</f>
        <v>349.5</v>
      </c>
    </row>
    <row r="20" spans="1:10" s="130" customFormat="1" ht="41.25" customHeight="1">
      <c r="A20" s="163" t="s">
        <v>192</v>
      </c>
      <c r="B20" s="155" t="s">
        <v>147</v>
      </c>
      <c r="C20" s="155" t="s">
        <v>152</v>
      </c>
      <c r="D20" s="161" t="s">
        <v>228</v>
      </c>
      <c r="E20" s="164">
        <v>851</v>
      </c>
      <c r="F20" s="164">
        <v>15</v>
      </c>
      <c r="G20" s="164">
        <v>0</v>
      </c>
      <c r="H20" s="156">
        <v>15</v>
      </c>
      <c r="I20" s="156">
        <v>-8</v>
      </c>
      <c r="J20" s="156">
        <f>H20+I20</f>
        <v>7</v>
      </c>
    </row>
    <row r="21" spans="1:10" s="130" customFormat="1" ht="26.25" customHeight="1">
      <c r="A21" s="163" t="s">
        <v>232</v>
      </c>
      <c r="B21" s="155" t="s">
        <v>147</v>
      </c>
      <c r="C21" s="155" t="s">
        <v>152</v>
      </c>
      <c r="D21" s="161" t="s">
        <v>228</v>
      </c>
      <c r="E21" s="164">
        <v>852</v>
      </c>
      <c r="F21" s="164">
        <v>10</v>
      </c>
      <c r="G21" s="164">
        <v>0</v>
      </c>
      <c r="H21" s="156">
        <v>10</v>
      </c>
      <c r="I21" s="156">
        <v>-5.6</v>
      </c>
      <c r="J21" s="156">
        <f>H21+I21</f>
        <v>4.4000000000000004</v>
      </c>
    </row>
    <row r="22" spans="1:10" s="130" customFormat="1" ht="45" customHeight="1">
      <c r="A22" s="64" t="s">
        <v>61</v>
      </c>
      <c r="B22" s="144" t="s">
        <v>147</v>
      </c>
      <c r="C22" s="144" t="s">
        <v>175</v>
      </c>
      <c r="D22" s="144"/>
      <c r="E22" s="144"/>
      <c r="F22" s="27">
        <v>0.3</v>
      </c>
      <c r="G22" s="27">
        <v>0</v>
      </c>
      <c r="H22" s="27">
        <f>F22+G22</f>
        <v>0.3</v>
      </c>
      <c r="I22" s="27">
        <v>0</v>
      </c>
      <c r="J22" s="27">
        <f>H22+I22</f>
        <v>0.3</v>
      </c>
    </row>
    <row r="23" spans="1:10" s="130" customFormat="1" ht="45.75" customHeight="1">
      <c r="A23" s="150" t="s">
        <v>198</v>
      </c>
      <c r="B23" s="152" t="s">
        <v>147</v>
      </c>
      <c r="C23" s="152" t="s">
        <v>175</v>
      </c>
      <c r="D23" s="152" t="s">
        <v>178</v>
      </c>
      <c r="E23" s="152"/>
      <c r="F23" s="153">
        <v>0.3</v>
      </c>
      <c r="G23" s="153">
        <f>G24</f>
        <v>0</v>
      </c>
      <c r="H23" s="153">
        <v>0.3</v>
      </c>
      <c r="I23" s="153">
        <f>I24</f>
        <v>0</v>
      </c>
      <c r="J23" s="153">
        <v>0.3</v>
      </c>
    </row>
    <row r="24" spans="1:10" s="130" customFormat="1" ht="27.75" customHeight="1">
      <c r="A24" s="154" t="s">
        <v>140</v>
      </c>
      <c r="B24" s="155" t="s">
        <v>147</v>
      </c>
      <c r="C24" s="155" t="s">
        <v>175</v>
      </c>
      <c r="D24" s="155" t="s">
        <v>178</v>
      </c>
      <c r="E24" s="155" t="s">
        <v>166</v>
      </c>
      <c r="F24" s="156">
        <v>0.3</v>
      </c>
      <c r="G24" s="137">
        <v>0</v>
      </c>
      <c r="H24" s="156">
        <v>0.3</v>
      </c>
      <c r="I24" s="137">
        <v>0</v>
      </c>
      <c r="J24" s="156">
        <v>0.3</v>
      </c>
    </row>
    <row r="25" spans="1:10" s="130" customFormat="1" ht="20.25">
      <c r="A25" s="157" t="s">
        <v>59</v>
      </c>
      <c r="B25" s="158" t="s">
        <v>147</v>
      </c>
      <c r="C25" s="158" t="s">
        <v>167</v>
      </c>
      <c r="D25" s="158"/>
      <c r="E25" s="158"/>
      <c r="F25" s="160">
        <v>5</v>
      </c>
      <c r="G25" s="160">
        <v>0</v>
      </c>
      <c r="H25" s="160">
        <f>F25+G25</f>
        <v>5</v>
      </c>
      <c r="I25" s="160">
        <v>0</v>
      </c>
      <c r="J25" s="160">
        <f>H25+I25</f>
        <v>5</v>
      </c>
    </row>
    <row r="26" spans="1:10" s="130" customFormat="1" ht="28.5" customHeight="1">
      <c r="A26" s="157" t="s">
        <v>208</v>
      </c>
      <c r="B26" s="158" t="s">
        <v>147</v>
      </c>
      <c r="C26" s="158" t="s">
        <v>167</v>
      </c>
      <c r="D26" s="158" t="s">
        <v>183</v>
      </c>
      <c r="E26" s="158"/>
      <c r="F26" s="160">
        <v>5</v>
      </c>
      <c r="G26" s="160">
        <f>G27</f>
        <v>0</v>
      </c>
      <c r="H26" s="160">
        <f>F26+G26</f>
        <v>5</v>
      </c>
      <c r="I26" s="160">
        <f>I27</f>
        <v>0</v>
      </c>
      <c r="J26" s="160">
        <f>H26+I26</f>
        <v>5</v>
      </c>
    </row>
    <row r="27" spans="1:10" s="130" customFormat="1" ht="20.25">
      <c r="A27" s="154" t="s">
        <v>209</v>
      </c>
      <c r="B27" s="155" t="s">
        <v>147</v>
      </c>
      <c r="C27" s="155" t="s">
        <v>167</v>
      </c>
      <c r="D27" s="155" t="s">
        <v>183</v>
      </c>
      <c r="E27" s="155" t="s">
        <v>210</v>
      </c>
      <c r="F27" s="156">
        <v>5</v>
      </c>
      <c r="G27" s="137">
        <v>0</v>
      </c>
      <c r="H27" s="156">
        <v>5</v>
      </c>
      <c r="I27" s="137">
        <v>0</v>
      </c>
      <c r="J27" s="156">
        <v>5</v>
      </c>
    </row>
    <row r="28" spans="1:10" s="130" customFormat="1" ht="20.25">
      <c r="A28" s="64" t="s">
        <v>159</v>
      </c>
      <c r="B28" s="144" t="s">
        <v>148</v>
      </c>
      <c r="C28" s="144" t="s">
        <v>160</v>
      </c>
      <c r="D28" s="144"/>
      <c r="E28" s="144"/>
      <c r="F28" s="27">
        <f>F29</f>
        <v>103.2</v>
      </c>
      <c r="G28" s="27">
        <v>0</v>
      </c>
      <c r="H28" s="27">
        <f>F28+G28</f>
        <v>103.2</v>
      </c>
      <c r="I28" s="27">
        <v>0</v>
      </c>
      <c r="J28" s="27">
        <f>H28+I28</f>
        <v>103.2</v>
      </c>
    </row>
    <row r="29" spans="1:10" s="130" customFormat="1" ht="26.25" customHeight="1">
      <c r="A29" s="64" t="s">
        <v>79</v>
      </c>
      <c r="B29" s="144" t="s">
        <v>148</v>
      </c>
      <c r="C29" s="144" t="s">
        <v>161</v>
      </c>
      <c r="D29" s="144"/>
      <c r="E29" s="144"/>
      <c r="F29" s="27">
        <f>F30</f>
        <v>103.2</v>
      </c>
      <c r="G29" s="27">
        <v>0</v>
      </c>
      <c r="H29" s="27">
        <f>H30</f>
        <v>103.2</v>
      </c>
      <c r="I29" s="27">
        <v>0</v>
      </c>
      <c r="J29" s="27">
        <f>J30</f>
        <v>103.2</v>
      </c>
    </row>
    <row r="30" spans="1:10" s="130" customFormat="1" ht="67.5" customHeight="1">
      <c r="A30" s="150" t="s">
        <v>162</v>
      </c>
      <c r="B30" s="152" t="s">
        <v>148</v>
      </c>
      <c r="C30" s="152" t="s">
        <v>161</v>
      </c>
      <c r="D30" s="165" t="s">
        <v>179</v>
      </c>
      <c r="E30" s="165"/>
      <c r="F30" s="166">
        <f t="shared" ref="F30:H30" si="7">F31+F32</f>
        <v>103.2</v>
      </c>
      <c r="G30" s="166">
        <f t="shared" si="7"/>
        <v>0</v>
      </c>
      <c r="H30" s="166">
        <f t="shared" si="7"/>
        <v>103.2</v>
      </c>
      <c r="I30" s="166">
        <f t="shared" ref="I30:J30" si="8">I31+I32</f>
        <v>0</v>
      </c>
      <c r="J30" s="166">
        <f t="shared" si="8"/>
        <v>103.2</v>
      </c>
    </row>
    <row r="31" spans="1:10" s="130" customFormat="1" ht="43.5" customHeight="1">
      <c r="A31" s="154" t="s">
        <v>186</v>
      </c>
      <c r="B31" s="155" t="s">
        <v>148</v>
      </c>
      <c r="C31" s="155" t="s">
        <v>161</v>
      </c>
      <c r="D31" s="161" t="s">
        <v>179</v>
      </c>
      <c r="E31" s="161" t="s">
        <v>150</v>
      </c>
      <c r="F31" s="136">
        <v>79.2</v>
      </c>
      <c r="G31" s="137">
        <v>0</v>
      </c>
      <c r="H31" s="136">
        <f>F31+G31</f>
        <v>79.2</v>
      </c>
      <c r="I31" s="137">
        <v>0</v>
      </c>
      <c r="J31" s="136">
        <f>H31+I31</f>
        <v>79.2</v>
      </c>
    </row>
    <row r="32" spans="1:10" s="130" customFormat="1" ht="65.25" customHeight="1">
      <c r="A32" s="154" t="s">
        <v>184</v>
      </c>
      <c r="B32" s="155" t="s">
        <v>148</v>
      </c>
      <c r="C32" s="155" t="s">
        <v>161</v>
      </c>
      <c r="D32" s="161" t="s">
        <v>179</v>
      </c>
      <c r="E32" s="161" t="s">
        <v>185</v>
      </c>
      <c r="F32" s="136">
        <v>24</v>
      </c>
      <c r="G32" s="137">
        <v>0</v>
      </c>
      <c r="H32" s="136">
        <f>F32+G32</f>
        <v>24</v>
      </c>
      <c r="I32" s="137">
        <v>0</v>
      </c>
      <c r="J32" s="136">
        <f>H32+I32</f>
        <v>24</v>
      </c>
    </row>
    <row r="33" spans="1:10" s="147" customFormat="1" ht="49.5" customHeight="1">
      <c r="A33" s="64" t="s">
        <v>176</v>
      </c>
      <c r="B33" s="144" t="s">
        <v>161</v>
      </c>
      <c r="C33" s="144" t="s">
        <v>160</v>
      </c>
      <c r="D33" s="167"/>
      <c r="E33" s="167"/>
      <c r="F33" s="129">
        <f>F34+F37</f>
        <v>47</v>
      </c>
      <c r="G33" s="129">
        <f>G34+G37+G40</f>
        <v>12</v>
      </c>
      <c r="H33" s="129">
        <f>H34+H37+H40</f>
        <v>89</v>
      </c>
      <c r="I33" s="129">
        <f>I37+I40+I34</f>
        <v>0</v>
      </c>
      <c r="J33" s="129">
        <f>H33+I33</f>
        <v>89</v>
      </c>
    </row>
    <row r="34" spans="1:10" s="168" customFormat="1" ht="48" customHeight="1">
      <c r="A34" s="64" t="s">
        <v>131</v>
      </c>
      <c r="B34" s="144" t="s">
        <v>161</v>
      </c>
      <c r="C34" s="144" t="s">
        <v>172</v>
      </c>
      <c r="D34" s="167"/>
      <c r="E34" s="167"/>
      <c r="F34" s="129">
        <v>5</v>
      </c>
      <c r="G34" s="129">
        <f>G35</f>
        <v>0</v>
      </c>
      <c r="H34" s="129">
        <v>5</v>
      </c>
      <c r="I34" s="129">
        <f>I35</f>
        <v>0</v>
      </c>
      <c r="J34" s="129">
        <v>5</v>
      </c>
    </row>
    <row r="35" spans="1:10" s="168" customFormat="1" ht="42" customHeight="1">
      <c r="A35" s="169" t="s">
        <v>199</v>
      </c>
      <c r="B35" s="152" t="s">
        <v>161</v>
      </c>
      <c r="C35" s="152" t="s">
        <v>172</v>
      </c>
      <c r="D35" s="165" t="s">
        <v>180</v>
      </c>
      <c r="E35" s="165"/>
      <c r="F35" s="166">
        <v>5</v>
      </c>
      <c r="G35" s="166">
        <v>0</v>
      </c>
      <c r="H35" s="166">
        <v>5</v>
      </c>
      <c r="I35" s="166">
        <v>0</v>
      </c>
      <c r="J35" s="166">
        <v>5</v>
      </c>
    </row>
    <row r="36" spans="1:10" s="168" customFormat="1" ht="31.5" customHeight="1">
      <c r="A36" s="154" t="s">
        <v>330</v>
      </c>
      <c r="B36" s="155" t="s">
        <v>161</v>
      </c>
      <c r="C36" s="155" t="s">
        <v>172</v>
      </c>
      <c r="D36" s="161" t="s">
        <v>180</v>
      </c>
      <c r="E36" s="161" t="s">
        <v>155</v>
      </c>
      <c r="F36" s="156">
        <v>5</v>
      </c>
      <c r="G36" s="136">
        <v>0</v>
      </c>
      <c r="H36" s="156">
        <v>5</v>
      </c>
      <c r="I36" s="136">
        <v>0</v>
      </c>
      <c r="J36" s="156">
        <v>5</v>
      </c>
    </row>
    <row r="37" spans="1:10" s="168" customFormat="1" ht="30.75" customHeight="1">
      <c r="A37" s="170" t="s">
        <v>54</v>
      </c>
      <c r="B37" s="144" t="s">
        <v>161</v>
      </c>
      <c r="C37" s="144" t="s">
        <v>212</v>
      </c>
      <c r="D37" s="167"/>
      <c r="E37" s="167"/>
      <c r="F37" s="129">
        <v>42</v>
      </c>
      <c r="G37" s="129">
        <v>0</v>
      </c>
      <c r="H37" s="129">
        <f>H38</f>
        <v>56</v>
      </c>
      <c r="I37" s="129">
        <f>I38</f>
        <v>4</v>
      </c>
      <c r="J37" s="129">
        <f>H37+I37</f>
        <v>60</v>
      </c>
    </row>
    <row r="38" spans="1:10" s="168" customFormat="1" ht="41.25" customHeight="1">
      <c r="A38" s="171" t="s">
        <v>211</v>
      </c>
      <c r="B38" s="127" t="s">
        <v>161</v>
      </c>
      <c r="C38" s="127" t="s">
        <v>212</v>
      </c>
      <c r="D38" s="128" t="s">
        <v>180</v>
      </c>
      <c r="E38" s="128"/>
      <c r="F38" s="132">
        <v>42</v>
      </c>
      <c r="G38" s="132">
        <f>G39</f>
        <v>0</v>
      </c>
      <c r="H38" s="132">
        <f>H39</f>
        <v>56</v>
      </c>
      <c r="I38" s="132">
        <f>I39</f>
        <v>4</v>
      </c>
      <c r="J38" s="132">
        <f>H38+I38</f>
        <v>60</v>
      </c>
    </row>
    <row r="39" spans="1:10" s="130" customFormat="1" ht="45" customHeight="1">
      <c r="A39" s="133" t="s">
        <v>331</v>
      </c>
      <c r="B39" s="135" t="s">
        <v>161</v>
      </c>
      <c r="C39" s="135" t="s">
        <v>212</v>
      </c>
      <c r="D39" s="172" t="s">
        <v>180</v>
      </c>
      <c r="E39" s="172" t="s">
        <v>155</v>
      </c>
      <c r="F39" s="136">
        <v>42</v>
      </c>
      <c r="G39" s="136">
        <v>0</v>
      </c>
      <c r="H39" s="136">
        <v>56</v>
      </c>
      <c r="I39" s="136">
        <v>4</v>
      </c>
      <c r="J39" s="136">
        <f>H39+I39</f>
        <v>60</v>
      </c>
    </row>
    <row r="40" spans="1:10" s="130" customFormat="1" ht="47.25" customHeight="1">
      <c r="A40" s="170" t="s">
        <v>213</v>
      </c>
      <c r="B40" s="144" t="s">
        <v>161</v>
      </c>
      <c r="C40" s="144" t="s">
        <v>214</v>
      </c>
      <c r="D40" s="167"/>
      <c r="E40" s="167"/>
      <c r="F40" s="129">
        <v>0</v>
      </c>
      <c r="G40" s="129">
        <f>G41</f>
        <v>12</v>
      </c>
      <c r="H40" s="129">
        <f>H41</f>
        <v>28</v>
      </c>
      <c r="I40" s="129">
        <f>I41</f>
        <v>-4</v>
      </c>
      <c r="J40" s="129">
        <f>H40+I40</f>
        <v>24</v>
      </c>
    </row>
    <row r="41" spans="1:10" s="130" customFormat="1" ht="39.75" customHeight="1">
      <c r="A41" s="171" t="s">
        <v>211</v>
      </c>
      <c r="B41" s="135" t="s">
        <v>161</v>
      </c>
      <c r="C41" s="135" t="s">
        <v>214</v>
      </c>
      <c r="D41" s="172" t="s">
        <v>305</v>
      </c>
      <c r="E41" s="172"/>
      <c r="F41" s="136">
        <v>0</v>
      </c>
      <c r="G41" s="136">
        <f>G42</f>
        <v>12</v>
      </c>
      <c r="H41" s="136">
        <f>H42</f>
        <v>28</v>
      </c>
      <c r="I41" s="136">
        <f>I42</f>
        <v>-4</v>
      </c>
      <c r="J41" s="136">
        <f t="shared" ref="J41:J48" si="9">H41+I41</f>
        <v>24</v>
      </c>
    </row>
    <row r="42" spans="1:10" s="130" customFormat="1" ht="84.75" customHeight="1">
      <c r="A42" s="173" t="s">
        <v>307</v>
      </c>
      <c r="B42" s="135" t="s">
        <v>161</v>
      </c>
      <c r="C42" s="135" t="s">
        <v>214</v>
      </c>
      <c r="D42" s="172" t="s">
        <v>305</v>
      </c>
      <c r="E42" s="172" t="s">
        <v>306</v>
      </c>
      <c r="F42" s="136">
        <v>0</v>
      </c>
      <c r="G42" s="136">
        <v>12</v>
      </c>
      <c r="H42" s="136">
        <v>28</v>
      </c>
      <c r="I42" s="136">
        <v>-4</v>
      </c>
      <c r="J42" s="136">
        <f t="shared" si="9"/>
        <v>24</v>
      </c>
    </row>
    <row r="43" spans="1:10" s="130" customFormat="1" ht="29.25" customHeight="1">
      <c r="A43" s="64" t="s">
        <v>318</v>
      </c>
      <c r="B43" s="144" t="s">
        <v>152</v>
      </c>
      <c r="C43" s="144"/>
      <c r="D43" s="167"/>
      <c r="E43" s="167"/>
      <c r="F43" s="129">
        <v>0</v>
      </c>
      <c r="G43" s="129">
        <f>G46</f>
        <v>180</v>
      </c>
      <c r="H43" s="129">
        <f>H44+H46</f>
        <v>580</v>
      </c>
      <c r="I43" s="129">
        <f>I44+I46</f>
        <v>213.1</v>
      </c>
      <c r="J43" s="129">
        <f>J44+J46</f>
        <v>793.1</v>
      </c>
    </row>
    <row r="44" spans="1:10" s="130" customFormat="1" ht="44.25" customHeight="1">
      <c r="A44" s="64" t="s">
        <v>321</v>
      </c>
      <c r="B44" s="144" t="s">
        <v>152</v>
      </c>
      <c r="C44" s="144" t="s">
        <v>172</v>
      </c>
      <c r="D44" s="167" t="s">
        <v>322</v>
      </c>
      <c r="E44" s="167"/>
      <c r="F44" s="129"/>
      <c r="G44" s="129"/>
      <c r="H44" s="129">
        <f>H45</f>
        <v>400</v>
      </c>
      <c r="I44" s="129">
        <f>I45</f>
        <v>213</v>
      </c>
      <c r="J44" s="129">
        <f>J45</f>
        <v>613</v>
      </c>
    </row>
    <row r="45" spans="1:10" s="168" customFormat="1" ht="46.5" customHeight="1">
      <c r="A45" s="133" t="s">
        <v>191</v>
      </c>
      <c r="B45" s="135" t="s">
        <v>152</v>
      </c>
      <c r="C45" s="135" t="s">
        <v>172</v>
      </c>
      <c r="D45" s="172" t="s">
        <v>322</v>
      </c>
      <c r="E45" s="172" t="s">
        <v>155</v>
      </c>
      <c r="F45" s="136"/>
      <c r="G45" s="136"/>
      <c r="H45" s="136">
        <v>400</v>
      </c>
      <c r="I45" s="136">
        <v>213</v>
      </c>
      <c r="J45" s="136">
        <f>H45+I45</f>
        <v>613</v>
      </c>
    </row>
    <row r="46" spans="1:10" s="130" customFormat="1" ht="72.75" customHeight="1">
      <c r="A46" s="157" t="s">
        <v>313</v>
      </c>
      <c r="B46" s="144" t="s">
        <v>152</v>
      </c>
      <c r="C46" s="144" t="s">
        <v>314</v>
      </c>
      <c r="D46" s="159" t="s">
        <v>315</v>
      </c>
      <c r="E46" s="167"/>
      <c r="F46" s="129">
        <v>0</v>
      </c>
      <c r="G46" s="129">
        <v>180</v>
      </c>
      <c r="H46" s="129">
        <f>F46+G46</f>
        <v>180</v>
      </c>
      <c r="I46" s="129">
        <f>I47</f>
        <v>0.1</v>
      </c>
      <c r="J46" s="129">
        <f t="shared" si="9"/>
        <v>180.1</v>
      </c>
    </row>
    <row r="47" spans="1:10" s="130" customFormat="1" ht="47.25" customHeight="1">
      <c r="A47" s="133" t="s">
        <v>191</v>
      </c>
      <c r="B47" s="135" t="s">
        <v>152</v>
      </c>
      <c r="C47" s="135" t="s">
        <v>314</v>
      </c>
      <c r="D47" s="161" t="s">
        <v>315</v>
      </c>
      <c r="E47" s="172"/>
      <c r="F47" s="136">
        <v>0</v>
      </c>
      <c r="G47" s="136">
        <v>180</v>
      </c>
      <c r="H47" s="136">
        <f>F47+G47</f>
        <v>180</v>
      </c>
      <c r="I47" s="136">
        <v>0.1</v>
      </c>
      <c r="J47" s="136">
        <f t="shared" si="9"/>
        <v>180.1</v>
      </c>
    </row>
    <row r="48" spans="1:10" s="130" customFormat="1" ht="21" customHeight="1">
      <c r="A48" s="125" t="s">
        <v>202</v>
      </c>
      <c r="B48" s="127" t="s">
        <v>163</v>
      </c>
      <c r="C48" s="127" t="s">
        <v>160</v>
      </c>
      <c r="D48" s="128"/>
      <c r="E48" s="128"/>
      <c r="F48" s="129">
        <v>0</v>
      </c>
      <c r="G48" s="129">
        <f>G51</f>
        <v>92.1</v>
      </c>
      <c r="H48" s="129">
        <f>H51</f>
        <v>783.59999999999991</v>
      </c>
      <c r="I48" s="129">
        <f>I49+I51</f>
        <v>1291.6400000000001</v>
      </c>
      <c r="J48" s="129">
        <f t="shared" si="9"/>
        <v>2075.2399999999998</v>
      </c>
    </row>
    <row r="49" spans="1:10" s="130" customFormat="1" ht="21" customHeight="1">
      <c r="A49" s="125" t="s">
        <v>47</v>
      </c>
      <c r="B49" s="127" t="s">
        <v>163</v>
      </c>
      <c r="C49" s="127" t="s">
        <v>148</v>
      </c>
      <c r="D49" s="128"/>
      <c r="E49" s="128"/>
      <c r="F49" s="129"/>
      <c r="G49" s="129"/>
      <c r="H49" s="129"/>
      <c r="I49" s="129">
        <f>I50</f>
        <v>886.6</v>
      </c>
      <c r="J49" s="129">
        <f>J50</f>
        <v>886.6</v>
      </c>
    </row>
    <row r="50" spans="1:10" s="168" customFormat="1" ht="49.5" customHeight="1">
      <c r="A50" s="133" t="s">
        <v>191</v>
      </c>
      <c r="B50" s="178" t="s">
        <v>163</v>
      </c>
      <c r="C50" s="178" t="s">
        <v>148</v>
      </c>
      <c r="D50" s="131" t="s">
        <v>346</v>
      </c>
      <c r="E50" s="131" t="s">
        <v>155</v>
      </c>
      <c r="F50" s="136"/>
      <c r="G50" s="136"/>
      <c r="H50" s="136"/>
      <c r="I50" s="136">
        <v>886.6</v>
      </c>
      <c r="J50" s="136">
        <v>886.6</v>
      </c>
    </row>
    <row r="51" spans="1:10" s="130" customFormat="1" ht="20.25">
      <c r="A51" s="138" t="s">
        <v>46</v>
      </c>
      <c r="B51" s="127" t="s">
        <v>163</v>
      </c>
      <c r="C51" s="127" t="s">
        <v>161</v>
      </c>
      <c r="D51" s="128"/>
      <c r="E51" s="131"/>
      <c r="F51" s="132">
        <f>F52+F54</f>
        <v>0</v>
      </c>
      <c r="G51" s="132">
        <f t="shared" ref="G51:H51" si="10">G52+G54</f>
        <v>92.1</v>
      </c>
      <c r="H51" s="132">
        <f t="shared" si="10"/>
        <v>783.59999999999991</v>
      </c>
      <c r="I51" s="132">
        <f>I52+I53+I54+I55</f>
        <v>405.04</v>
      </c>
      <c r="J51" s="132">
        <f>J52+J53+J54+J55</f>
        <v>1188.6399999999999</v>
      </c>
    </row>
    <row r="52" spans="1:10" s="130" customFormat="1" ht="53.25" customHeight="1">
      <c r="A52" s="133" t="s">
        <v>191</v>
      </c>
      <c r="B52" s="135" t="s">
        <v>163</v>
      </c>
      <c r="C52" s="135" t="s">
        <v>161</v>
      </c>
      <c r="D52" s="135" t="s">
        <v>310</v>
      </c>
      <c r="E52" s="135" t="s">
        <v>155</v>
      </c>
      <c r="F52" s="136">
        <v>0</v>
      </c>
      <c r="G52" s="137">
        <v>0</v>
      </c>
      <c r="H52" s="136">
        <v>357.9</v>
      </c>
      <c r="I52" s="137">
        <v>0</v>
      </c>
      <c r="J52" s="136">
        <f>H52+I52</f>
        <v>357.9</v>
      </c>
    </row>
    <row r="53" spans="1:10" s="130" customFormat="1" ht="33.75" customHeight="1">
      <c r="A53" s="133" t="s">
        <v>140</v>
      </c>
      <c r="B53" s="135" t="s">
        <v>163</v>
      </c>
      <c r="C53" s="135" t="s">
        <v>161</v>
      </c>
      <c r="D53" s="135" t="s">
        <v>310</v>
      </c>
      <c r="E53" s="135" t="s">
        <v>166</v>
      </c>
      <c r="F53" s="136"/>
      <c r="G53" s="137"/>
      <c r="H53" s="136"/>
      <c r="I53" s="137">
        <v>1</v>
      </c>
      <c r="J53" s="136">
        <v>1</v>
      </c>
    </row>
    <row r="54" spans="1:10" s="130" customFormat="1" ht="46.5" customHeight="1">
      <c r="A54" s="133" t="s">
        <v>191</v>
      </c>
      <c r="B54" s="135" t="s">
        <v>163</v>
      </c>
      <c r="C54" s="135" t="s">
        <v>161</v>
      </c>
      <c r="D54" s="135" t="s">
        <v>241</v>
      </c>
      <c r="E54" s="135" t="s">
        <v>155</v>
      </c>
      <c r="F54" s="136">
        <v>0</v>
      </c>
      <c r="G54" s="137">
        <v>92.1</v>
      </c>
      <c r="H54" s="136">
        <v>425.7</v>
      </c>
      <c r="I54" s="137">
        <v>0</v>
      </c>
      <c r="J54" s="136">
        <f>H54+I54</f>
        <v>425.7</v>
      </c>
    </row>
    <row r="55" spans="1:10" s="130" customFormat="1" ht="46.5" customHeight="1">
      <c r="A55" s="133" t="s">
        <v>191</v>
      </c>
      <c r="B55" s="135" t="s">
        <v>163</v>
      </c>
      <c r="C55" s="135" t="s">
        <v>161</v>
      </c>
      <c r="D55" s="135" t="s">
        <v>347</v>
      </c>
      <c r="E55" s="135" t="s">
        <v>155</v>
      </c>
      <c r="F55" s="136"/>
      <c r="G55" s="137"/>
      <c r="H55" s="136"/>
      <c r="I55" s="175">
        <v>404.04</v>
      </c>
      <c r="J55" s="176">
        <v>404.04</v>
      </c>
    </row>
    <row r="56" spans="1:10" s="130" customFormat="1" ht="27.75" customHeight="1">
      <c r="A56" s="64" t="s">
        <v>165</v>
      </c>
      <c r="B56" s="144" t="s">
        <v>164</v>
      </c>
      <c r="C56" s="144"/>
      <c r="D56" s="144"/>
      <c r="E56" s="144"/>
      <c r="F56" s="177">
        <f>F57</f>
        <v>721.6</v>
      </c>
      <c r="G56" s="177">
        <f t="shared" ref="G56:J57" si="11">G57</f>
        <v>675.6</v>
      </c>
      <c r="H56" s="177">
        <f>H57</f>
        <v>1702.2</v>
      </c>
      <c r="I56" s="177">
        <f t="shared" si="11"/>
        <v>3670.8999999999996</v>
      </c>
      <c r="J56" s="177">
        <f>H56+I56</f>
        <v>5373.0999999999995</v>
      </c>
    </row>
    <row r="57" spans="1:10" s="130" customFormat="1" ht="25.5" customHeight="1">
      <c r="A57" s="64" t="s">
        <v>165</v>
      </c>
      <c r="B57" s="144" t="s">
        <v>164</v>
      </c>
      <c r="C57" s="144" t="s">
        <v>147</v>
      </c>
      <c r="D57" s="144"/>
      <c r="E57" s="144"/>
      <c r="F57" s="177">
        <f>F58</f>
        <v>721.6</v>
      </c>
      <c r="G57" s="177">
        <f t="shared" si="11"/>
        <v>675.6</v>
      </c>
      <c r="H57" s="177">
        <f t="shared" si="11"/>
        <v>1702.2</v>
      </c>
      <c r="I57" s="177">
        <f t="shared" si="11"/>
        <v>3670.8999999999996</v>
      </c>
      <c r="J57" s="177">
        <f t="shared" si="11"/>
        <v>5373.0999999999995</v>
      </c>
    </row>
    <row r="58" spans="1:10" s="130" customFormat="1" ht="28.5" customHeight="1">
      <c r="A58" s="138" t="s">
        <v>304</v>
      </c>
      <c r="B58" s="127" t="s">
        <v>164</v>
      </c>
      <c r="C58" s="127" t="s">
        <v>147</v>
      </c>
      <c r="D58" s="127" t="s">
        <v>233</v>
      </c>
      <c r="E58" s="127"/>
      <c r="F58" s="177">
        <f>F59+F60+F61+F62+F63+F64+F65</f>
        <v>721.6</v>
      </c>
      <c r="G58" s="177">
        <f t="shared" ref="G58:I58" si="12">G59+G60+G61+G62+G63+G64+G65</f>
        <v>675.6</v>
      </c>
      <c r="H58" s="177">
        <f>H59+H60+H61+H62+H63+H64+H65</f>
        <v>1702.2</v>
      </c>
      <c r="I58" s="177">
        <f>I59+I60+I61+I62+I63+I64+I65</f>
        <v>3670.8999999999996</v>
      </c>
      <c r="J58" s="177">
        <f t="shared" ref="J58:J63" si="13">H58+I58</f>
        <v>5373.0999999999995</v>
      </c>
    </row>
    <row r="59" spans="1:10" s="130" customFormat="1" ht="49.5" customHeight="1">
      <c r="A59" s="133" t="s">
        <v>191</v>
      </c>
      <c r="B59" s="178" t="s">
        <v>164</v>
      </c>
      <c r="C59" s="178" t="s">
        <v>147</v>
      </c>
      <c r="D59" s="178" t="s">
        <v>233</v>
      </c>
      <c r="E59" s="135" t="s">
        <v>154</v>
      </c>
      <c r="F59" s="179">
        <v>77.8</v>
      </c>
      <c r="G59" s="179">
        <v>7.5</v>
      </c>
      <c r="H59" s="179">
        <v>84.6</v>
      </c>
      <c r="I59" s="179">
        <v>-1.3</v>
      </c>
      <c r="J59" s="179">
        <f t="shared" si="13"/>
        <v>83.3</v>
      </c>
    </row>
    <row r="60" spans="1:10" s="130" customFormat="1" ht="53.25" customHeight="1">
      <c r="A60" s="133" t="s">
        <v>191</v>
      </c>
      <c r="B60" s="135" t="s">
        <v>164</v>
      </c>
      <c r="C60" s="135" t="s">
        <v>147</v>
      </c>
      <c r="D60" s="178" t="s">
        <v>233</v>
      </c>
      <c r="E60" s="135" t="s">
        <v>155</v>
      </c>
      <c r="F60" s="136">
        <v>178</v>
      </c>
      <c r="G60" s="137">
        <v>226.7</v>
      </c>
      <c r="H60" s="136">
        <f t="shared" ref="H58:H63" si="14">F60+G60</f>
        <v>404.7</v>
      </c>
      <c r="I60" s="137">
        <v>151.4</v>
      </c>
      <c r="J60" s="136">
        <f t="shared" si="13"/>
        <v>556.1</v>
      </c>
    </row>
    <row r="61" spans="1:10" s="130" customFormat="1" ht="51" customHeight="1">
      <c r="A61" s="133" t="s">
        <v>191</v>
      </c>
      <c r="B61" s="135" t="s">
        <v>164</v>
      </c>
      <c r="C61" s="135" t="s">
        <v>147</v>
      </c>
      <c r="D61" s="178" t="s">
        <v>308</v>
      </c>
      <c r="E61" s="135" t="s">
        <v>155</v>
      </c>
      <c r="F61" s="136">
        <v>0</v>
      </c>
      <c r="G61" s="137">
        <v>198</v>
      </c>
      <c r="H61" s="136">
        <v>503</v>
      </c>
      <c r="I61" s="137">
        <v>3480.7</v>
      </c>
      <c r="J61" s="136">
        <f t="shared" si="13"/>
        <v>3983.7</v>
      </c>
    </row>
    <row r="62" spans="1:10" s="130" customFormat="1" ht="23.25" customHeight="1">
      <c r="A62" s="133" t="s">
        <v>302</v>
      </c>
      <c r="B62" s="135" t="s">
        <v>164</v>
      </c>
      <c r="C62" s="135" t="s">
        <v>147</v>
      </c>
      <c r="D62" s="178" t="s">
        <v>233</v>
      </c>
      <c r="E62" s="135" t="s">
        <v>303</v>
      </c>
      <c r="F62" s="136">
        <v>0</v>
      </c>
      <c r="G62" s="137">
        <v>243.4</v>
      </c>
      <c r="H62" s="136">
        <f t="shared" si="14"/>
        <v>243.4</v>
      </c>
      <c r="I62" s="137">
        <v>-40</v>
      </c>
      <c r="J62" s="136">
        <f t="shared" si="13"/>
        <v>203.4</v>
      </c>
    </row>
    <row r="63" spans="1:10" s="130" customFormat="1" ht="19.5" customHeight="1">
      <c r="A63" s="133" t="s">
        <v>140</v>
      </c>
      <c r="B63" s="135" t="s">
        <v>164</v>
      </c>
      <c r="C63" s="135" t="s">
        <v>147</v>
      </c>
      <c r="D63" s="178" t="s">
        <v>233</v>
      </c>
      <c r="E63" s="135" t="s">
        <v>166</v>
      </c>
      <c r="F63" s="156">
        <v>440.8</v>
      </c>
      <c r="G63" s="137">
        <v>0</v>
      </c>
      <c r="H63" s="156">
        <f t="shared" si="14"/>
        <v>440.8</v>
      </c>
      <c r="I63" s="137">
        <v>0</v>
      </c>
      <c r="J63" s="156">
        <f t="shared" si="13"/>
        <v>440.8</v>
      </c>
    </row>
    <row r="64" spans="1:10" s="130" customFormat="1" ht="42" customHeight="1">
      <c r="A64" s="133" t="s">
        <v>156</v>
      </c>
      <c r="B64" s="135" t="s">
        <v>164</v>
      </c>
      <c r="C64" s="135" t="s">
        <v>147</v>
      </c>
      <c r="D64" s="178" t="s">
        <v>243</v>
      </c>
      <c r="E64" s="135" t="s">
        <v>157</v>
      </c>
      <c r="F64" s="156">
        <v>15</v>
      </c>
      <c r="G64" s="137">
        <v>0</v>
      </c>
      <c r="H64" s="156">
        <v>3.4</v>
      </c>
      <c r="I64" s="137">
        <v>0</v>
      </c>
      <c r="J64" s="156">
        <f>H64+I64</f>
        <v>3.4</v>
      </c>
    </row>
    <row r="65" spans="1:16" s="130" customFormat="1" ht="20.25">
      <c r="A65" s="133" t="s">
        <v>173</v>
      </c>
      <c r="B65" s="135" t="s">
        <v>164</v>
      </c>
      <c r="C65" s="135" t="s">
        <v>147</v>
      </c>
      <c r="D65" s="178" t="s">
        <v>243</v>
      </c>
      <c r="E65" s="135" t="s">
        <v>174</v>
      </c>
      <c r="F65" s="156">
        <v>10</v>
      </c>
      <c r="G65" s="137">
        <v>0</v>
      </c>
      <c r="H65" s="156">
        <v>22.3</v>
      </c>
      <c r="I65" s="137">
        <v>80.099999999999994</v>
      </c>
      <c r="J65" s="156">
        <f>H65+I65</f>
        <v>102.39999999999999</v>
      </c>
    </row>
    <row r="66" spans="1:16" s="130" customFormat="1" ht="24" customHeight="1">
      <c r="A66" s="64" t="s">
        <v>234</v>
      </c>
      <c r="B66" s="144" t="s">
        <v>167</v>
      </c>
      <c r="C66" s="135"/>
      <c r="D66" s="135"/>
      <c r="E66" s="135"/>
      <c r="F66" s="27">
        <f>F67</f>
        <v>2215</v>
      </c>
      <c r="G66" s="27">
        <f t="shared" ref="G66:I67" si="15">G67</f>
        <v>80.5</v>
      </c>
      <c r="H66" s="27">
        <f>H67</f>
        <v>2319.1999999999998</v>
      </c>
      <c r="I66" s="27">
        <f t="shared" si="15"/>
        <v>978.69999999999993</v>
      </c>
      <c r="J66" s="27">
        <f>H66+I66</f>
        <v>3297.8999999999996</v>
      </c>
    </row>
    <row r="67" spans="1:16" s="130" customFormat="1" ht="42" customHeight="1">
      <c r="A67" s="180" t="s">
        <v>126</v>
      </c>
      <c r="B67" s="148">
        <v>11</v>
      </c>
      <c r="C67" s="144" t="s">
        <v>163</v>
      </c>
      <c r="D67" s="181"/>
      <c r="E67" s="148"/>
      <c r="F67" s="182">
        <f>F68</f>
        <v>2215</v>
      </c>
      <c r="G67" s="182">
        <f t="shared" si="15"/>
        <v>80.5</v>
      </c>
      <c r="H67" s="182">
        <f>H68</f>
        <v>2319.1999999999998</v>
      </c>
      <c r="I67" s="182">
        <f t="shared" si="15"/>
        <v>978.69999999999993</v>
      </c>
      <c r="J67" s="182">
        <f>H67+I67</f>
        <v>3297.8999999999996</v>
      </c>
    </row>
    <row r="68" spans="1:16" s="130" customFormat="1" ht="47.25" customHeight="1">
      <c r="A68" s="183" t="s">
        <v>235</v>
      </c>
      <c r="B68" s="144" t="s">
        <v>167</v>
      </c>
      <c r="C68" s="144" t="s">
        <v>163</v>
      </c>
      <c r="D68" s="127" t="s">
        <v>236</v>
      </c>
      <c r="E68" s="135"/>
      <c r="F68" s="184">
        <f>F69+F72</f>
        <v>2215</v>
      </c>
      <c r="G68" s="184">
        <f t="shared" ref="G68:I68" si="16">G69+G72</f>
        <v>80.5</v>
      </c>
      <c r="H68" s="184">
        <f>H69+H72</f>
        <v>2319.1999999999998</v>
      </c>
      <c r="I68" s="184">
        <f t="shared" si="16"/>
        <v>978.69999999999993</v>
      </c>
      <c r="J68" s="184">
        <f>H68+I68</f>
        <v>3297.8999999999996</v>
      </c>
      <c r="K68" s="185"/>
      <c r="L68" s="185"/>
      <c r="M68" s="185"/>
      <c r="N68" s="185"/>
      <c r="O68" s="185"/>
      <c r="P68" s="185"/>
    </row>
    <row r="69" spans="1:16" s="130" customFormat="1" ht="48" customHeight="1">
      <c r="A69" s="186" t="s">
        <v>203</v>
      </c>
      <c r="B69" s="181">
        <v>11</v>
      </c>
      <c r="C69" s="135" t="s">
        <v>163</v>
      </c>
      <c r="D69" s="178" t="s">
        <v>237</v>
      </c>
      <c r="E69" s="181"/>
      <c r="F69" s="137">
        <f t="shared" ref="F69:H69" si="17">F70+F71</f>
        <v>1630.3</v>
      </c>
      <c r="G69" s="137">
        <f t="shared" si="17"/>
        <v>0</v>
      </c>
      <c r="H69" s="137">
        <f t="shared" si="17"/>
        <v>1642.1999999999998</v>
      </c>
      <c r="I69" s="137">
        <f t="shared" ref="I69:J69" si="18">I70+I71</f>
        <v>978.69999999999993</v>
      </c>
      <c r="J69" s="137">
        <f t="shared" si="18"/>
        <v>2620.8999999999996</v>
      </c>
    </row>
    <row r="70" spans="1:16" s="130" customFormat="1" ht="30" customHeight="1">
      <c r="A70" s="183" t="s">
        <v>238</v>
      </c>
      <c r="B70" s="135" t="s">
        <v>167</v>
      </c>
      <c r="C70" s="135" t="s">
        <v>163</v>
      </c>
      <c r="D70" s="178" t="s">
        <v>237</v>
      </c>
      <c r="E70" s="135" t="s">
        <v>158</v>
      </c>
      <c r="F70" s="156" t="s">
        <v>301</v>
      </c>
      <c r="G70" s="137" t="s">
        <v>229</v>
      </c>
      <c r="H70" s="156" t="s">
        <v>301</v>
      </c>
      <c r="I70" s="137">
        <v>543.79999999999995</v>
      </c>
      <c r="J70" s="136">
        <f>H70+I70</f>
        <v>1844.1</v>
      </c>
    </row>
    <row r="71" spans="1:16" s="130" customFormat="1" ht="67.5" customHeight="1">
      <c r="A71" s="133" t="s">
        <v>200</v>
      </c>
      <c r="B71" s="135" t="s">
        <v>167</v>
      </c>
      <c r="C71" s="135" t="s">
        <v>163</v>
      </c>
      <c r="D71" s="178" t="s">
        <v>237</v>
      </c>
      <c r="E71" s="135" t="s">
        <v>187</v>
      </c>
      <c r="F71" s="172" t="s">
        <v>309</v>
      </c>
      <c r="G71" s="135" t="s">
        <v>229</v>
      </c>
      <c r="H71" s="136">
        <v>341.9</v>
      </c>
      <c r="I71" s="137">
        <v>434.9</v>
      </c>
      <c r="J71" s="136">
        <f>H71+I71</f>
        <v>776.8</v>
      </c>
    </row>
    <row r="72" spans="1:16" s="130" customFormat="1" ht="48" customHeight="1">
      <c r="A72" s="170" t="s">
        <v>203</v>
      </c>
      <c r="B72" s="144" t="s">
        <v>167</v>
      </c>
      <c r="C72" s="144" t="s">
        <v>163</v>
      </c>
      <c r="D72" s="127" t="s">
        <v>239</v>
      </c>
      <c r="E72" s="144"/>
      <c r="F72" s="27">
        <f>F73+F74</f>
        <v>584.70000000000005</v>
      </c>
      <c r="G72" s="27">
        <f>G73+G74</f>
        <v>80.5</v>
      </c>
      <c r="H72" s="27">
        <f>H73+H74</f>
        <v>677</v>
      </c>
      <c r="I72" s="27">
        <f>I73+I74</f>
        <v>0</v>
      </c>
      <c r="J72" s="27">
        <f>J73+J74</f>
        <v>677</v>
      </c>
    </row>
    <row r="73" spans="1:16" s="130" customFormat="1" ht="50.25" customHeight="1">
      <c r="A73" s="186" t="s">
        <v>203</v>
      </c>
      <c r="B73" s="135" t="s">
        <v>167</v>
      </c>
      <c r="C73" s="135" t="s">
        <v>163</v>
      </c>
      <c r="D73" s="178" t="s">
        <v>239</v>
      </c>
      <c r="E73" s="135" t="s">
        <v>158</v>
      </c>
      <c r="F73" s="136">
        <v>449</v>
      </c>
      <c r="G73" s="135" t="s">
        <v>317</v>
      </c>
      <c r="H73" s="136">
        <v>517</v>
      </c>
      <c r="I73" s="137" t="s">
        <v>229</v>
      </c>
      <c r="J73" s="136">
        <f t="shared" ref="J73:J74" si="19">H73+I73</f>
        <v>517</v>
      </c>
    </row>
    <row r="74" spans="1:16" s="168" customFormat="1" ht="41.25" customHeight="1">
      <c r="A74" s="133" t="s">
        <v>200</v>
      </c>
      <c r="B74" s="135" t="s">
        <v>167</v>
      </c>
      <c r="C74" s="135" t="s">
        <v>163</v>
      </c>
      <c r="D74" s="178" t="s">
        <v>239</v>
      </c>
      <c r="E74" s="135" t="s">
        <v>187</v>
      </c>
      <c r="F74" s="136">
        <v>135.69999999999999</v>
      </c>
      <c r="G74" s="135" t="s">
        <v>316</v>
      </c>
      <c r="H74" s="136">
        <v>160</v>
      </c>
      <c r="I74" s="137" t="s">
        <v>229</v>
      </c>
      <c r="J74" s="136">
        <f t="shared" si="19"/>
        <v>160</v>
      </c>
    </row>
    <row r="75" spans="1:16" s="168" customFormat="1" ht="24.75" customHeight="1">
      <c r="A75" s="189" t="s">
        <v>240</v>
      </c>
      <c r="B75" s="191"/>
      <c r="C75" s="191"/>
      <c r="D75" s="191"/>
      <c r="E75" s="191"/>
      <c r="F75" s="192">
        <f>F7+F28+F33+F48+F56+F66</f>
        <v>4616</v>
      </c>
      <c r="G75" s="192">
        <f>G7+G33+G43+G48+G56+G66</f>
        <v>1149.7</v>
      </c>
      <c r="H75" s="193">
        <f>H66+H56+H48+H43+H33+H28+H7+0.1</f>
        <v>7216</v>
      </c>
      <c r="I75" s="193">
        <f>I66+I56+I48+I43+I33+I28+I7</f>
        <v>6199.9400000000005</v>
      </c>
      <c r="J75" s="193">
        <f t="shared" ref="I75:J75" si="20">J66+J56+J48+J43+J33+J28+J7</f>
        <v>13415.84</v>
      </c>
    </row>
    <row r="76" spans="1:16" s="196" customFormat="1" ht="27.75" customHeight="1">
      <c r="A76" s="194"/>
      <c r="B76" s="195"/>
      <c r="C76" s="195"/>
      <c r="D76" s="195"/>
      <c r="E76" s="195"/>
    </row>
    <row r="77" spans="1:16" s="196" customFormat="1" ht="27.75" customHeight="1">
      <c r="A77" s="194"/>
      <c r="B77" s="195"/>
      <c r="C77" s="195"/>
      <c r="D77" s="195"/>
      <c r="E77" s="195"/>
    </row>
    <row r="78" spans="1:16" s="196" customFormat="1" ht="41.25" customHeight="1">
      <c r="A78" s="194"/>
      <c r="B78" s="195"/>
      <c r="C78" s="195"/>
      <c r="D78" s="195"/>
      <c r="E78" s="195"/>
    </row>
  </sheetData>
  <autoFilter ref="A4:J75">
    <filterColumn colId="6" showButton="0"/>
  </autoFilter>
  <mergeCells count="8">
    <mergeCell ref="C1:K1"/>
    <mergeCell ref="G4:H4"/>
    <mergeCell ref="A2:J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Q83"/>
  <sheetViews>
    <sheetView tabSelected="1" view="pageBreakPreview" topLeftCell="A36" zoomScale="64" zoomScaleNormal="51" zoomScaleSheetLayoutView="64" workbookViewId="0">
      <selection activeCell="B44" sqref="B44"/>
    </sheetView>
  </sheetViews>
  <sheetFormatPr defaultRowHeight="103.5" customHeight="1"/>
  <cols>
    <col min="1" max="1" width="74.28515625" style="194" customWidth="1"/>
    <col min="2" max="2" width="18.5703125" style="194" customWidth="1"/>
    <col min="3" max="3" width="11" style="195" customWidth="1"/>
    <col min="4" max="4" width="16" style="195" customWidth="1"/>
    <col min="5" max="5" width="22.28515625" style="195" customWidth="1"/>
    <col min="6" max="6" width="15.5703125" style="195" customWidth="1"/>
    <col min="7" max="7" width="17.42578125" style="196" hidden="1" customWidth="1"/>
    <col min="8" max="8" width="13.7109375" style="196" hidden="1" customWidth="1"/>
    <col min="9" max="9" width="17.28515625" style="223" customWidth="1"/>
    <col min="10" max="10" width="13.28515625" style="223" customWidth="1"/>
    <col min="11" max="11" width="17" style="220" customWidth="1"/>
    <col min="12" max="12" width="0.140625" style="196" customWidth="1"/>
    <col min="13" max="251" width="9.140625" style="196"/>
    <col min="252" max="252" width="3.5703125" style="196" customWidth="1"/>
    <col min="253" max="253" width="40.85546875" style="196" customWidth="1"/>
    <col min="254" max="254" width="5.140625" style="196" customWidth="1"/>
    <col min="255" max="256" width="4.28515625" style="196" customWidth="1"/>
    <col min="257" max="257" width="8.5703125" style="196" customWidth="1"/>
    <col min="258" max="258" width="6.7109375" style="196" customWidth="1"/>
    <col min="259" max="259" width="11.28515625" style="196" customWidth="1"/>
    <col min="260" max="260" width="12.28515625" style="196" customWidth="1"/>
    <col min="261" max="507" width="9.140625" style="196"/>
    <col min="508" max="508" width="3.5703125" style="196" customWidth="1"/>
    <col min="509" max="509" width="40.85546875" style="196" customWidth="1"/>
    <col min="510" max="510" width="5.140625" style="196" customWidth="1"/>
    <col min="511" max="512" width="4.28515625" style="196" customWidth="1"/>
    <col min="513" max="513" width="8.5703125" style="196" customWidth="1"/>
    <col min="514" max="514" width="6.7109375" style="196" customWidth="1"/>
    <col min="515" max="515" width="11.28515625" style="196" customWidth="1"/>
    <col min="516" max="516" width="12.28515625" style="196" customWidth="1"/>
    <col min="517" max="763" width="9.140625" style="196"/>
    <col min="764" max="764" width="3.5703125" style="196" customWidth="1"/>
    <col min="765" max="765" width="40.85546875" style="196" customWidth="1"/>
    <col min="766" max="766" width="5.140625" style="196" customWidth="1"/>
    <col min="767" max="768" width="4.28515625" style="196" customWidth="1"/>
    <col min="769" max="769" width="8.5703125" style="196" customWidth="1"/>
    <col min="770" max="770" width="6.7109375" style="196" customWidth="1"/>
    <col min="771" max="771" width="11.28515625" style="196" customWidth="1"/>
    <col min="772" max="772" width="12.28515625" style="196" customWidth="1"/>
    <col min="773" max="1019" width="9.140625" style="196"/>
    <col min="1020" max="1020" width="3.5703125" style="196" customWidth="1"/>
    <col min="1021" max="1021" width="40.85546875" style="196" customWidth="1"/>
    <col min="1022" max="1022" width="5.140625" style="196" customWidth="1"/>
    <col min="1023" max="1024" width="4.28515625" style="196" customWidth="1"/>
    <col min="1025" max="1025" width="8.5703125" style="196" customWidth="1"/>
    <col min="1026" max="1026" width="6.7109375" style="196" customWidth="1"/>
    <col min="1027" max="1027" width="11.28515625" style="196" customWidth="1"/>
    <col min="1028" max="1028" width="12.28515625" style="196" customWidth="1"/>
    <col min="1029" max="1275" width="9.140625" style="196"/>
    <col min="1276" max="1276" width="3.5703125" style="196" customWidth="1"/>
    <col min="1277" max="1277" width="40.85546875" style="196" customWidth="1"/>
    <col min="1278" max="1278" width="5.140625" style="196" customWidth="1"/>
    <col min="1279" max="1280" width="4.28515625" style="196" customWidth="1"/>
    <col min="1281" max="1281" width="8.5703125" style="196" customWidth="1"/>
    <col min="1282" max="1282" width="6.7109375" style="196" customWidth="1"/>
    <col min="1283" max="1283" width="11.28515625" style="196" customWidth="1"/>
    <col min="1284" max="1284" width="12.28515625" style="196" customWidth="1"/>
    <col min="1285" max="1531" width="9.140625" style="196"/>
    <col min="1532" max="1532" width="3.5703125" style="196" customWidth="1"/>
    <col min="1533" max="1533" width="40.85546875" style="196" customWidth="1"/>
    <col min="1534" max="1534" width="5.140625" style="196" customWidth="1"/>
    <col min="1535" max="1536" width="4.28515625" style="196" customWidth="1"/>
    <col min="1537" max="1537" width="8.5703125" style="196" customWidth="1"/>
    <col min="1538" max="1538" width="6.7109375" style="196" customWidth="1"/>
    <col min="1539" max="1539" width="11.28515625" style="196" customWidth="1"/>
    <col min="1540" max="1540" width="12.28515625" style="196" customWidth="1"/>
    <col min="1541" max="1787" width="9.140625" style="196"/>
    <col min="1788" max="1788" width="3.5703125" style="196" customWidth="1"/>
    <col min="1789" max="1789" width="40.85546875" style="196" customWidth="1"/>
    <col min="1790" max="1790" width="5.140625" style="196" customWidth="1"/>
    <col min="1791" max="1792" width="4.28515625" style="196" customWidth="1"/>
    <col min="1793" max="1793" width="8.5703125" style="196" customWidth="1"/>
    <col min="1794" max="1794" width="6.7109375" style="196" customWidth="1"/>
    <col min="1795" max="1795" width="11.28515625" style="196" customWidth="1"/>
    <col min="1796" max="1796" width="12.28515625" style="196" customWidth="1"/>
    <col min="1797" max="2043" width="9.140625" style="196"/>
    <col min="2044" max="2044" width="3.5703125" style="196" customWidth="1"/>
    <col min="2045" max="2045" width="40.85546875" style="196" customWidth="1"/>
    <col min="2046" max="2046" width="5.140625" style="196" customWidth="1"/>
    <col min="2047" max="2048" width="4.28515625" style="196" customWidth="1"/>
    <col min="2049" max="2049" width="8.5703125" style="196" customWidth="1"/>
    <col min="2050" max="2050" width="6.7109375" style="196" customWidth="1"/>
    <col min="2051" max="2051" width="11.28515625" style="196" customWidth="1"/>
    <col min="2052" max="2052" width="12.28515625" style="196" customWidth="1"/>
    <col min="2053" max="2299" width="9.140625" style="196"/>
    <col min="2300" max="2300" width="3.5703125" style="196" customWidth="1"/>
    <col min="2301" max="2301" width="40.85546875" style="196" customWidth="1"/>
    <col min="2302" max="2302" width="5.140625" style="196" customWidth="1"/>
    <col min="2303" max="2304" width="4.28515625" style="196" customWidth="1"/>
    <col min="2305" max="2305" width="8.5703125" style="196" customWidth="1"/>
    <col min="2306" max="2306" width="6.7109375" style="196" customWidth="1"/>
    <col min="2307" max="2307" width="11.28515625" style="196" customWidth="1"/>
    <col min="2308" max="2308" width="12.28515625" style="196" customWidth="1"/>
    <col min="2309" max="2555" width="9.140625" style="196"/>
    <col min="2556" max="2556" width="3.5703125" style="196" customWidth="1"/>
    <col min="2557" max="2557" width="40.85546875" style="196" customWidth="1"/>
    <col min="2558" max="2558" width="5.140625" style="196" customWidth="1"/>
    <col min="2559" max="2560" width="4.28515625" style="196" customWidth="1"/>
    <col min="2561" max="2561" width="8.5703125" style="196" customWidth="1"/>
    <col min="2562" max="2562" width="6.7109375" style="196" customWidth="1"/>
    <col min="2563" max="2563" width="11.28515625" style="196" customWidth="1"/>
    <col min="2564" max="2564" width="12.28515625" style="196" customWidth="1"/>
    <col min="2565" max="2811" width="9.140625" style="196"/>
    <col min="2812" max="2812" width="3.5703125" style="196" customWidth="1"/>
    <col min="2813" max="2813" width="40.85546875" style="196" customWidth="1"/>
    <col min="2814" max="2814" width="5.140625" style="196" customWidth="1"/>
    <col min="2815" max="2816" width="4.28515625" style="196" customWidth="1"/>
    <col min="2817" max="2817" width="8.5703125" style="196" customWidth="1"/>
    <col min="2818" max="2818" width="6.7109375" style="196" customWidth="1"/>
    <col min="2819" max="2819" width="11.28515625" style="196" customWidth="1"/>
    <col min="2820" max="2820" width="12.28515625" style="196" customWidth="1"/>
    <col min="2821" max="3067" width="9.140625" style="196"/>
    <col min="3068" max="3068" width="3.5703125" style="196" customWidth="1"/>
    <col min="3069" max="3069" width="40.85546875" style="196" customWidth="1"/>
    <col min="3070" max="3070" width="5.140625" style="196" customWidth="1"/>
    <col min="3071" max="3072" width="4.28515625" style="196" customWidth="1"/>
    <col min="3073" max="3073" width="8.5703125" style="196" customWidth="1"/>
    <col min="3074" max="3074" width="6.7109375" style="196" customWidth="1"/>
    <col min="3075" max="3075" width="11.28515625" style="196" customWidth="1"/>
    <col min="3076" max="3076" width="12.28515625" style="196" customWidth="1"/>
    <col min="3077" max="3323" width="9.140625" style="196"/>
    <col min="3324" max="3324" width="3.5703125" style="196" customWidth="1"/>
    <col min="3325" max="3325" width="40.85546875" style="196" customWidth="1"/>
    <col min="3326" max="3326" width="5.140625" style="196" customWidth="1"/>
    <col min="3327" max="3328" width="4.28515625" style="196" customWidth="1"/>
    <col min="3329" max="3329" width="8.5703125" style="196" customWidth="1"/>
    <col min="3330" max="3330" width="6.7109375" style="196" customWidth="1"/>
    <col min="3331" max="3331" width="11.28515625" style="196" customWidth="1"/>
    <col min="3332" max="3332" width="12.28515625" style="196" customWidth="1"/>
    <col min="3333" max="3579" width="9.140625" style="196"/>
    <col min="3580" max="3580" width="3.5703125" style="196" customWidth="1"/>
    <col min="3581" max="3581" width="40.85546875" style="196" customWidth="1"/>
    <col min="3582" max="3582" width="5.140625" style="196" customWidth="1"/>
    <col min="3583" max="3584" width="4.28515625" style="196" customWidth="1"/>
    <col min="3585" max="3585" width="8.5703125" style="196" customWidth="1"/>
    <col min="3586" max="3586" width="6.7109375" style="196" customWidth="1"/>
    <col min="3587" max="3587" width="11.28515625" style="196" customWidth="1"/>
    <col min="3588" max="3588" width="12.28515625" style="196" customWidth="1"/>
    <col min="3589" max="3835" width="9.140625" style="196"/>
    <col min="3836" max="3836" width="3.5703125" style="196" customWidth="1"/>
    <col min="3837" max="3837" width="40.85546875" style="196" customWidth="1"/>
    <col min="3838" max="3838" width="5.140625" style="196" customWidth="1"/>
    <col min="3839" max="3840" width="4.28515625" style="196" customWidth="1"/>
    <col min="3841" max="3841" width="8.5703125" style="196" customWidth="1"/>
    <col min="3842" max="3842" width="6.7109375" style="196" customWidth="1"/>
    <col min="3843" max="3843" width="11.28515625" style="196" customWidth="1"/>
    <col min="3844" max="3844" width="12.28515625" style="196" customWidth="1"/>
    <col min="3845" max="4091" width="9.140625" style="196"/>
    <col min="4092" max="4092" width="3.5703125" style="196" customWidth="1"/>
    <col min="4093" max="4093" width="40.85546875" style="196" customWidth="1"/>
    <col min="4094" max="4094" width="5.140625" style="196" customWidth="1"/>
    <col min="4095" max="4096" width="4.28515625" style="196" customWidth="1"/>
    <col min="4097" max="4097" width="8.5703125" style="196" customWidth="1"/>
    <col min="4098" max="4098" width="6.7109375" style="196" customWidth="1"/>
    <col min="4099" max="4099" width="11.28515625" style="196" customWidth="1"/>
    <col min="4100" max="4100" width="12.28515625" style="196" customWidth="1"/>
    <col min="4101" max="4347" width="9.140625" style="196"/>
    <col min="4348" max="4348" width="3.5703125" style="196" customWidth="1"/>
    <col min="4349" max="4349" width="40.85546875" style="196" customWidth="1"/>
    <col min="4350" max="4350" width="5.140625" style="196" customWidth="1"/>
    <col min="4351" max="4352" width="4.28515625" style="196" customWidth="1"/>
    <col min="4353" max="4353" width="8.5703125" style="196" customWidth="1"/>
    <col min="4354" max="4354" width="6.7109375" style="196" customWidth="1"/>
    <col min="4355" max="4355" width="11.28515625" style="196" customWidth="1"/>
    <col min="4356" max="4356" width="12.28515625" style="196" customWidth="1"/>
    <col min="4357" max="4603" width="9.140625" style="196"/>
    <col min="4604" max="4604" width="3.5703125" style="196" customWidth="1"/>
    <col min="4605" max="4605" width="40.85546875" style="196" customWidth="1"/>
    <col min="4606" max="4606" width="5.140625" style="196" customWidth="1"/>
    <col min="4607" max="4608" width="4.28515625" style="196" customWidth="1"/>
    <col min="4609" max="4609" width="8.5703125" style="196" customWidth="1"/>
    <col min="4610" max="4610" width="6.7109375" style="196" customWidth="1"/>
    <col min="4611" max="4611" width="11.28515625" style="196" customWidth="1"/>
    <col min="4612" max="4612" width="12.28515625" style="196" customWidth="1"/>
    <col min="4613" max="4859" width="9.140625" style="196"/>
    <col min="4860" max="4860" width="3.5703125" style="196" customWidth="1"/>
    <col min="4861" max="4861" width="40.85546875" style="196" customWidth="1"/>
    <col min="4862" max="4862" width="5.140625" style="196" customWidth="1"/>
    <col min="4863" max="4864" width="4.28515625" style="196" customWidth="1"/>
    <col min="4865" max="4865" width="8.5703125" style="196" customWidth="1"/>
    <col min="4866" max="4866" width="6.7109375" style="196" customWidth="1"/>
    <col min="4867" max="4867" width="11.28515625" style="196" customWidth="1"/>
    <col min="4868" max="4868" width="12.28515625" style="196" customWidth="1"/>
    <col min="4869" max="5115" width="9.140625" style="196"/>
    <col min="5116" max="5116" width="3.5703125" style="196" customWidth="1"/>
    <col min="5117" max="5117" width="40.85546875" style="196" customWidth="1"/>
    <col min="5118" max="5118" width="5.140625" style="196" customWidth="1"/>
    <col min="5119" max="5120" width="4.28515625" style="196" customWidth="1"/>
    <col min="5121" max="5121" width="8.5703125" style="196" customWidth="1"/>
    <col min="5122" max="5122" width="6.7109375" style="196" customWidth="1"/>
    <col min="5123" max="5123" width="11.28515625" style="196" customWidth="1"/>
    <col min="5124" max="5124" width="12.28515625" style="196" customWidth="1"/>
    <col min="5125" max="5371" width="9.140625" style="196"/>
    <col min="5372" max="5372" width="3.5703125" style="196" customWidth="1"/>
    <col min="5373" max="5373" width="40.85546875" style="196" customWidth="1"/>
    <col min="5374" max="5374" width="5.140625" style="196" customWidth="1"/>
    <col min="5375" max="5376" width="4.28515625" style="196" customWidth="1"/>
    <col min="5377" max="5377" width="8.5703125" style="196" customWidth="1"/>
    <col min="5378" max="5378" width="6.7109375" style="196" customWidth="1"/>
    <col min="5379" max="5379" width="11.28515625" style="196" customWidth="1"/>
    <col min="5380" max="5380" width="12.28515625" style="196" customWidth="1"/>
    <col min="5381" max="5627" width="9.140625" style="196"/>
    <col min="5628" max="5628" width="3.5703125" style="196" customWidth="1"/>
    <col min="5629" max="5629" width="40.85546875" style="196" customWidth="1"/>
    <col min="5630" max="5630" width="5.140625" style="196" customWidth="1"/>
    <col min="5631" max="5632" width="4.28515625" style="196" customWidth="1"/>
    <col min="5633" max="5633" width="8.5703125" style="196" customWidth="1"/>
    <col min="5634" max="5634" width="6.7109375" style="196" customWidth="1"/>
    <col min="5635" max="5635" width="11.28515625" style="196" customWidth="1"/>
    <col min="5636" max="5636" width="12.28515625" style="196" customWidth="1"/>
    <col min="5637" max="5883" width="9.140625" style="196"/>
    <col min="5884" max="5884" width="3.5703125" style="196" customWidth="1"/>
    <col min="5885" max="5885" width="40.85546875" style="196" customWidth="1"/>
    <col min="5886" max="5886" width="5.140625" style="196" customWidth="1"/>
    <col min="5887" max="5888" width="4.28515625" style="196" customWidth="1"/>
    <col min="5889" max="5889" width="8.5703125" style="196" customWidth="1"/>
    <col min="5890" max="5890" width="6.7109375" style="196" customWidth="1"/>
    <col min="5891" max="5891" width="11.28515625" style="196" customWidth="1"/>
    <col min="5892" max="5892" width="12.28515625" style="196" customWidth="1"/>
    <col min="5893" max="6139" width="9.140625" style="196"/>
    <col min="6140" max="6140" width="3.5703125" style="196" customWidth="1"/>
    <col min="6141" max="6141" width="40.85546875" style="196" customWidth="1"/>
    <col min="6142" max="6142" width="5.140625" style="196" customWidth="1"/>
    <col min="6143" max="6144" width="4.28515625" style="196" customWidth="1"/>
    <col min="6145" max="6145" width="8.5703125" style="196" customWidth="1"/>
    <col min="6146" max="6146" width="6.7109375" style="196" customWidth="1"/>
    <col min="6147" max="6147" width="11.28515625" style="196" customWidth="1"/>
    <col min="6148" max="6148" width="12.28515625" style="196" customWidth="1"/>
    <col min="6149" max="6395" width="9.140625" style="196"/>
    <col min="6396" max="6396" width="3.5703125" style="196" customWidth="1"/>
    <col min="6397" max="6397" width="40.85546875" style="196" customWidth="1"/>
    <col min="6398" max="6398" width="5.140625" style="196" customWidth="1"/>
    <col min="6399" max="6400" width="4.28515625" style="196" customWidth="1"/>
    <col min="6401" max="6401" width="8.5703125" style="196" customWidth="1"/>
    <col min="6402" max="6402" width="6.7109375" style="196" customWidth="1"/>
    <col min="6403" max="6403" width="11.28515625" style="196" customWidth="1"/>
    <col min="6404" max="6404" width="12.28515625" style="196" customWidth="1"/>
    <col min="6405" max="6651" width="9.140625" style="196"/>
    <col min="6652" max="6652" width="3.5703125" style="196" customWidth="1"/>
    <col min="6653" max="6653" width="40.85546875" style="196" customWidth="1"/>
    <col min="6654" max="6654" width="5.140625" style="196" customWidth="1"/>
    <col min="6655" max="6656" width="4.28515625" style="196" customWidth="1"/>
    <col min="6657" max="6657" width="8.5703125" style="196" customWidth="1"/>
    <col min="6658" max="6658" width="6.7109375" style="196" customWidth="1"/>
    <col min="6659" max="6659" width="11.28515625" style="196" customWidth="1"/>
    <col min="6660" max="6660" width="12.28515625" style="196" customWidth="1"/>
    <col min="6661" max="6907" width="9.140625" style="196"/>
    <col min="6908" max="6908" width="3.5703125" style="196" customWidth="1"/>
    <col min="6909" max="6909" width="40.85546875" style="196" customWidth="1"/>
    <col min="6910" max="6910" width="5.140625" style="196" customWidth="1"/>
    <col min="6911" max="6912" width="4.28515625" style="196" customWidth="1"/>
    <col min="6913" max="6913" width="8.5703125" style="196" customWidth="1"/>
    <col min="6914" max="6914" width="6.7109375" style="196" customWidth="1"/>
    <col min="6915" max="6915" width="11.28515625" style="196" customWidth="1"/>
    <col min="6916" max="6916" width="12.28515625" style="196" customWidth="1"/>
    <col min="6917" max="7163" width="9.140625" style="196"/>
    <col min="7164" max="7164" width="3.5703125" style="196" customWidth="1"/>
    <col min="7165" max="7165" width="40.85546875" style="196" customWidth="1"/>
    <col min="7166" max="7166" width="5.140625" style="196" customWidth="1"/>
    <col min="7167" max="7168" width="4.28515625" style="196" customWidth="1"/>
    <col min="7169" max="7169" width="8.5703125" style="196" customWidth="1"/>
    <col min="7170" max="7170" width="6.7109375" style="196" customWidth="1"/>
    <col min="7171" max="7171" width="11.28515625" style="196" customWidth="1"/>
    <col min="7172" max="7172" width="12.28515625" style="196" customWidth="1"/>
    <col min="7173" max="7419" width="9.140625" style="196"/>
    <col min="7420" max="7420" width="3.5703125" style="196" customWidth="1"/>
    <col min="7421" max="7421" width="40.85546875" style="196" customWidth="1"/>
    <col min="7422" max="7422" width="5.140625" style="196" customWidth="1"/>
    <col min="7423" max="7424" width="4.28515625" style="196" customWidth="1"/>
    <col min="7425" max="7425" width="8.5703125" style="196" customWidth="1"/>
    <col min="7426" max="7426" width="6.7109375" style="196" customWidth="1"/>
    <col min="7427" max="7427" width="11.28515625" style="196" customWidth="1"/>
    <col min="7428" max="7428" width="12.28515625" style="196" customWidth="1"/>
    <col min="7429" max="7675" width="9.140625" style="196"/>
    <col min="7676" max="7676" width="3.5703125" style="196" customWidth="1"/>
    <col min="7677" max="7677" width="40.85546875" style="196" customWidth="1"/>
    <col min="7678" max="7678" width="5.140625" style="196" customWidth="1"/>
    <col min="7679" max="7680" width="4.28515625" style="196" customWidth="1"/>
    <col min="7681" max="7681" width="8.5703125" style="196" customWidth="1"/>
    <col min="7682" max="7682" width="6.7109375" style="196" customWidth="1"/>
    <col min="7683" max="7683" width="11.28515625" style="196" customWidth="1"/>
    <col min="7684" max="7684" width="12.28515625" style="196" customWidth="1"/>
    <col min="7685" max="7931" width="9.140625" style="196"/>
    <col min="7932" max="7932" width="3.5703125" style="196" customWidth="1"/>
    <col min="7933" max="7933" width="40.85546875" style="196" customWidth="1"/>
    <col min="7934" max="7934" width="5.140625" style="196" customWidth="1"/>
    <col min="7935" max="7936" width="4.28515625" style="196" customWidth="1"/>
    <col min="7937" max="7937" width="8.5703125" style="196" customWidth="1"/>
    <col min="7938" max="7938" width="6.7109375" style="196" customWidth="1"/>
    <col min="7939" max="7939" width="11.28515625" style="196" customWidth="1"/>
    <col min="7940" max="7940" width="12.28515625" style="196" customWidth="1"/>
    <col min="7941" max="8187" width="9.140625" style="196"/>
    <col min="8188" max="8188" width="3.5703125" style="196" customWidth="1"/>
    <col min="8189" max="8189" width="40.85546875" style="196" customWidth="1"/>
    <col min="8190" max="8190" width="5.140625" style="196" customWidth="1"/>
    <col min="8191" max="8192" width="4.28515625" style="196" customWidth="1"/>
    <col min="8193" max="8193" width="8.5703125" style="196" customWidth="1"/>
    <col min="8194" max="8194" width="6.7109375" style="196" customWidth="1"/>
    <col min="8195" max="8195" width="11.28515625" style="196" customWidth="1"/>
    <col min="8196" max="8196" width="12.28515625" style="196" customWidth="1"/>
    <col min="8197" max="8443" width="9.140625" style="196"/>
    <col min="8444" max="8444" width="3.5703125" style="196" customWidth="1"/>
    <col min="8445" max="8445" width="40.85546875" style="196" customWidth="1"/>
    <col min="8446" max="8446" width="5.140625" style="196" customWidth="1"/>
    <col min="8447" max="8448" width="4.28515625" style="196" customWidth="1"/>
    <col min="8449" max="8449" width="8.5703125" style="196" customWidth="1"/>
    <col min="8450" max="8450" width="6.7109375" style="196" customWidth="1"/>
    <col min="8451" max="8451" width="11.28515625" style="196" customWidth="1"/>
    <col min="8452" max="8452" width="12.28515625" style="196" customWidth="1"/>
    <col min="8453" max="8699" width="9.140625" style="196"/>
    <col min="8700" max="8700" width="3.5703125" style="196" customWidth="1"/>
    <col min="8701" max="8701" width="40.85546875" style="196" customWidth="1"/>
    <col min="8702" max="8702" width="5.140625" style="196" customWidth="1"/>
    <col min="8703" max="8704" width="4.28515625" style="196" customWidth="1"/>
    <col min="8705" max="8705" width="8.5703125" style="196" customWidth="1"/>
    <col min="8706" max="8706" width="6.7109375" style="196" customWidth="1"/>
    <col min="8707" max="8707" width="11.28515625" style="196" customWidth="1"/>
    <col min="8708" max="8708" width="12.28515625" style="196" customWidth="1"/>
    <col min="8709" max="8955" width="9.140625" style="196"/>
    <col min="8956" max="8956" width="3.5703125" style="196" customWidth="1"/>
    <col min="8957" max="8957" width="40.85546875" style="196" customWidth="1"/>
    <col min="8958" max="8958" width="5.140625" style="196" customWidth="1"/>
    <col min="8959" max="8960" width="4.28515625" style="196" customWidth="1"/>
    <col min="8961" max="8961" width="8.5703125" style="196" customWidth="1"/>
    <col min="8962" max="8962" width="6.7109375" style="196" customWidth="1"/>
    <col min="8963" max="8963" width="11.28515625" style="196" customWidth="1"/>
    <col min="8964" max="8964" width="12.28515625" style="196" customWidth="1"/>
    <col min="8965" max="9211" width="9.140625" style="196"/>
    <col min="9212" max="9212" width="3.5703125" style="196" customWidth="1"/>
    <col min="9213" max="9213" width="40.85546875" style="196" customWidth="1"/>
    <col min="9214" max="9214" width="5.140625" style="196" customWidth="1"/>
    <col min="9215" max="9216" width="4.28515625" style="196" customWidth="1"/>
    <col min="9217" max="9217" width="8.5703125" style="196" customWidth="1"/>
    <col min="9218" max="9218" width="6.7109375" style="196" customWidth="1"/>
    <col min="9219" max="9219" width="11.28515625" style="196" customWidth="1"/>
    <col min="9220" max="9220" width="12.28515625" style="196" customWidth="1"/>
    <col min="9221" max="9467" width="9.140625" style="196"/>
    <col min="9468" max="9468" width="3.5703125" style="196" customWidth="1"/>
    <col min="9469" max="9469" width="40.85546875" style="196" customWidth="1"/>
    <col min="9470" max="9470" width="5.140625" style="196" customWidth="1"/>
    <col min="9471" max="9472" width="4.28515625" style="196" customWidth="1"/>
    <col min="9473" max="9473" width="8.5703125" style="196" customWidth="1"/>
    <col min="9474" max="9474" width="6.7109375" style="196" customWidth="1"/>
    <col min="9475" max="9475" width="11.28515625" style="196" customWidth="1"/>
    <col min="9476" max="9476" width="12.28515625" style="196" customWidth="1"/>
    <col min="9477" max="9723" width="9.140625" style="196"/>
    <col min="9724" max="9724" width="3.5703125" style="196" customWidth="1"/>
    <col min="9725" max="9725" width="40.85546875" style="196" customWidth="1"/>
    <col min="9726" max="9726" width="5.140625" style="196" customWidth="1"/>
    <col min="9727" max="9728" width="4.28515625" style="196" customWidth="1"/>
    <col min="9729" max="9729" width="8.5703125" style="196" customWidth="1"/>
    <col min="9730" max="9730" width="6.7109375" style="196" customWidth="1"/>
    <col min="9731" max="9731" width="11.28515625" style="196" customWidth="1"/>
    <col min="9732" max="9732" width="12.28515625" style="196" customWidth="1"/>
    <col min="9733" max="9979" width="9.140625" style="196"/>
    <col min="9980" max="9980" width="3.5703125" style="196" customWidth="1"/>
    <col min="9981" max="9981" width="40.85546875" style="196" customWidth="1"/>
    <col min="9982" max="9982" width="5.140625" style="196" customWidth="1"/>
    <col min="9983" max="9984" width="4.28515625" style="196" customWidth="1"/>
    <col min="9985" max="9985" width="8.5703125" style="196" customWidth="1"/>
    <col min="9986" max="9986" width="6.7109375" style="196" customWidth="1"/>
    <col min="9987" max="9987" width="11.28515625" style="196" customWidth="1"/>
    <col min="9988" max="9988" width="12.28515625" style="196" customWidth="1"/>
    <col min="9989" max="10235" width="9.140625" style="196"/>
    <col min="10236" max="10236" width="3.5703125" style="196" customWidth="1"/>
    <col min="10237" max="10237" width="40.85546875" style="196" customWidth="1"/>
    <col min="10238" max="10238" width="5.140625" style="196" customWidth="1"/>
    <col min="10239" max="10240" width="4.28515625" style="196" customWidth="1"/>
    <col min="10241" max="10241" width="8.5703125" style="196" customWidth="1"/>
    <col min="10242" max="10242" width="6.7109375" style="196" customWidth="1"/>
    <col min="10243" max="10243" width="11.28515625" style="196" customWidth="1"/>
    <col min="10244" max="10244" width="12.28515625" style="196" customWidth="1"/>
    <col min="10245" max="10491" width="9.140625" style="196"/>
    <col min="10492" max="10492" width="3.5703125" style="196" customWidth="1"/>
    <col min="10493" max="10493" width="40.85546875" style="196" customWidth="1"/>
    <col min="10494" max="10494" width="5.140625" style="196" customWidth="1"/>
    <col min="10495" max="10496" width="4.28515625" style="196" customWidth="1"/>
    <col min="10497" max="10497" width="8.5703125" style="196" customWidth="1"/>
    <col min="10498" max="10498" width="6.7109375" style="196" customWidth="1"/>
    <col min="10499" max="10499" width="11.28515625" style="196" customWidth="1"/>
    <col min="10500" max="10500" width="12.28515625" style="196" customWidth="1"/>
    <col min="10501" max="10747" width="9.140625" style="196"/>
    <col min="10748" max="10748" width="3.5703125" style="196" customWidth="1"/>
    <col min="10749" max="10749" width="40.85546875" style="196" customWidth="1"/>
    <col min="10750" max="10750" width="5.140625" style="196" customWidth="1"/>
    <col min="10751" max="10752" width="4.28515625" style="196" customWidth="1"/>
    <col min="10753" max="10753" width="8.5703125" style="196" customWidth="1"/>
    <col min="10754" max="10754" width="6.7109375" style="196" customWidth="1"/>
    <col min="10755" max="10755" width="11.28515625" style="196" customWidth="1"/>
    <col min="10756" max="10756" width="12.28515625" style="196" customWidth="1"/>
    <col min="10757" max="11003" width="9.140625" style="196"/>
    <col min="11004" max="11004" width="3.5703125" style="196" customWidth="1"/>
    <col min="11005" max="11005" width="40.85546875" style="196" customWidth="1"/>
    <col min="11006" max="11006" width="5.140625" style="196" customWidth="1"/>
    <col min="11007" max="11008" width="4.28515625" style="196" customWidth="1"/>
    <col min="11009" max="11009" width="8.5703125" style="196" customWidth="1"/>
    <col min="11010" max="11010" width="6.7109375" style="196" customWidth="1"/>
    <col min="11011" max="11011" width="11.28515625" style="196" customWidth="1"/>
    <col min="11012" max="11012" width="12.28515625" style="196" customWidth="1"/>
    <col min="11013" max="11259" width="9.140625" style="196"/>
    <col min="11260" max="11260" width="3.5703125" style="196" customWidth="1"/>
    <col min="11261" max="11261" width="40.85546875" style="196" customWidth="1"/>
    <col min="11262" max="11262" width="5.140625" style="196" customWidth="1"/>
    <col min="11263" max="11264" width="4.28515625" style="196" customWidth="1"/>
    <col min="11265" max="11265" width="8.5703125" style="196" customWidth="1"/>
    <col min="11266" max="11266" width="6.7109375" style="196" customWidth="1"/>
    <col min="11267" max="11267" width="11.28515625" style="196" customWidth="1"/>
    <col min="11268" max="11268" width="12.28515625" style="196" customWidth="1"/>
    <col min="11269" max="11515" width="9.140625" style="196"/>
    <col min="11516" max="11516" width="3.5703125" style="196" customWidth="1"/>
    <col min="11517" max="11517" width="40.85546875" style="196" customWidth="1"/>
    <col min="11518" max="11518" width="5.140625" style="196" customWidth="1"/>
    <col min="11519" max="11520" width="4.28515625" style="196" customWidth="1"/>
    <col min="11521" max="11521" width="8.5703125" style="196" customWidth="1"/>
    <col min="11522" max="11522" width="6.7109375" style="196" customWidth="1"/>
    <col min="11523" max="11523" width="11.28515625" style="196" customWidth="1"/>
    <col min="11524" max="11524" width="12.28515625" style="196" customWidth="1"/>
    <col min="11525" max="11771" width="9.140625" style="196"/>
    <col min="11772" max="11772" width="3.5703125" style="196" customWidth="1"/>
    <col min="11773" max="11773" width="40.85546875" style="196" customWidth="1"/>
    <col min="11774" max="11774" width="5.140625" style="196" customWidth="1"/>
    <col min="11775" max="11776" width="4.28515625" style="196" customWidth="1"/>
    <col min="11777" max="11777" width="8.5703125" style="196" customWidth="1"/>
    <col min="11778" max="11778" width="6.7109375" style="196" customWidth="1"/>
    <col min="11779" max="11779" width="11.28515625" style="196" customWidth="1"/>
    <col min="11780" max="11780" width="12.28515625" style="196" customWidth="1"/>
    <col min="11781" max="12027" width="9.140625" style="196"/>
    <col min="12028" max="12028" width="3.5703125" style="196" customWidth="1"/>
    <col min="12029" max="12029" width="40.85546875" style="196" customWidth="1"/>
    <col min="12030" max="12030" width="5.140625" style="196" customWidth="1"/>
    <col min="12031" max="12032" width="4.28515625" style="196" customWidth="1"/>
    <col min="12033" max="12033" width="8.5703125" style="196" customWidth="1"/>
    <col min="12034" max="12034" width="6.7109375" style="196" customWidth="1"/>
    <col min="12035" max="12035" width="11.28515625" style="196" customWidth="1"/>
    <col min="12036" max="12036" width="12.28515625" style="196" customWidth="1"/>
    <col min="12037" max="12283" width="9.140625" style="196"/>
    <col min="12284" max="12284" width="3.5703125" style="196" customWidth="1"/>
    <col min="12285" max="12285" width="40.85546875" style="196" customWidth="1"/>
    <col min="12286" max="12286" width="5.140625" style="196" customWidth="1"/>
    <col min="12287" max="12288" width="4.28515625" style="196" customWidth="1"/>
    <col min="12289" max="12289" width="8.5703125" style="196" customWidth="1"/>
    <col min="12290" max="12290" width="6.7109375" style="196" customWidth="1"/>
    <col min="12291" max="12291" width="11.28515625" style="196" customWidth="1"/>
    <col min="12292" max="12292" width="12.28515625" style="196" customWidth="1"/>
    <col min="12293" max="12539" width="9.140625" style="196"/>
    <col min="12540" max="12540" width="3.5703125" style="196" customWidth="1"/>
    <col min="12541" max="12541" width="40.85546875" style="196" customWidth="1"/>
    <col min="12542" max="12542" width="5.140625" style="196" customWidth="1"/>
    <col min="12543" max="12544" width="4.28515625" style="196" customWidth="1"/>
    <col min="12545" max="12545" width="8.5703125" style="196" customWidth="1"/>
    <col min="12546" max="12546" width="6.7109375" style="196" customWidth="1"/>
    <col min="12547" max="12547" width="11.28515625" style="196" customWidth="1"/>
    <col min="12548" max="12548" width="12.28515625" style="196" customWidth="1"/>
    <col min="12549" max="12795" width="9.140625" style="196"/>
    <col min="12796" max="12796" width="3.5703125" style="196" customWidth="1"/>
    <col min="12797" max="12797" width="40.85546875" style="196" customWidth="1"/>
    <col min="12798" max="12798" width="5.140625" style="196" customWidth="1"/>
    <col min="12799" max="12800" width="4.28515625" style="196" customWidth="1"/>
    <col min="12801" max="12801" width="8.5703125" style="196" customWidth="1"/>
    <col min="12802" max="12802" width="6.7109375" style="196" customWidth="1"/>
    <col min="12803" max="12803" width="11.28515625" style="196" customWidth="1"/>
    <col min="12804" max="12804" width="12.28515625" style="196" customWidth="1"/>
    <col min="12805" max="13051" width="9.140625" style="196"/>
    <col min="13052" max="13052" width="3.5703125" style="196" customWidth="1"/>
    <col min="13053" max="13053" width="40.85546875" style="196" customWidth="1"/>
    <col min="13054" max="13054" width="5.140625" style="196" customWidth="1"/>
    <col min="13055" max="13056" width="4.28515625" style="196" customWidth="1"/>
    <col min="13057" max="13057" width="8.5703125" style="196" customWidth="1"/>
    <col min="13058" max="13058" width="6.7109375" style="196" customWidth="1"/>
    <col min="13059" max="13059" width="11.28515625" style="196" customWidth="1"/>
    <col min="13060" max="13060" width="12.28515625" style="196" customWidth="1"/>
    <col min="13061" max="13307" width="9.140625" style="196"/>
    <col min="13308" max="13308" width="3.5703125" style="196" customWidth="1"/>
    <col min="13309" max="13309" width="40.85546875" style="196" customWidth="1"/>
    <col min="13310" max="13310" width="5.140625" style="196" customWidth="1"/>
    <col min="13311" max="13312" width="4.28515625" style="196" customWidth="1"/>
    <col min="13313" max="13313" width="8.5703125" style="196" customWidth="1"/>
    <col min="13314" max="13314" width="6.7109375" style="196" customWidth="1"/>
    <col min="13315" max="13315" width="11.28515625" style="196" customWidth="1"/>
    <col min="13316" max="13316" width="12.28515625" style="196" customWidth="1"/>
    <col min="13317" max="13563" width="9.140625" style="196"/>
    <col min="13564" max="13564" width="3.5703125" style="196" customWidth="1"/>
    <col min="13565" max="13565" width="40.85546875" style="196" customWidth="1"/>
    <col min="13566" max="13566" width="5.140625" style="196" customWidth="1"/>
    <col min="13567" max="13568" width="4.28515625" style="196" customWidth="1"/>
    <col min="13569" max="13569" width="8.5703125" style="196" customWidth="1"/>
    <col min="13570" max="13570" width="6.7109375" style="196" customWidth="1"/>
    <col min="13571" max="13571" width="11.28515625" style="196" customWidth="1"/>
    <col min="13572" max="13572" width="12.28515625" style="196" customWidth="1"/>
    <col min="13573" max="13819" width="9.140625" style="196"/>
    <col min="13820" max="13820" width="3.5703125" style="196" customWidth="1"/>
    <col min="13821" max="13821" width="40.85546875" style="196" customWidth="1"/>
    <col min="13822" max="13822" width="5.140625" style="196" customWidth="1"/>
    <col min="13823" max="13824" width="4.28515625" style="196" customWidth="1"/>
    <col min="13825" max="13825" width="8.5703125" style="196" customWidth="1"/>
    <col min="13826" max="13826" width="6.7109375" style="196" customWidth="1"/>
    <col min="13827" max="13827" width="11.28515625" style="196" customWidth="1"/>
    <col min="13828" max="13828" width="12.28515625" style="196" customWidth="1"/>
    <col min="13829" max="14075" width="9.140625" style="196"/>
    <col min="14076" max="14076" width="3.5703125" style="196" customWidth="1"/>
    <col min="14077" max="14077" width="40.85546875" style="196" customWidth="1"/>
    <col min="14078" max="14078" width="5.140625" style="196" customWidth="1"/>
    <col min="14079" max="14080" width="4.28515625" style="196" customWidth="1"/>
    <col min="14081" max="14081" width="8.5703125" style="196" customWidth="1"/>
    <col min="14082" max="14082" width="6.7109375" style="196" customWidth="1"/>
    <col min="14083" max="14083" width="11.28515625" style="196" customWidth="1"/>
    <col min="14084" max="14084" width="12.28515625" style="196" customWidth="1"/>
    <col min="14085" max="14331" width="9.140625" style="196"/>
    <col min="14332" max="14332" width="3.5703125" style="196" customWidth="1"/>
    <col min="14333" max="14333" width="40.85546875" style="196" customWidth="1"/>
    <col min="14334" max="14334" width="5.140625" style="196" customWidth="1"/>
    <col min="14335" max="14336" width="4.28515625" style="196" customWidth="1"/>
    <col min="14337" max="14337" width="8.5703125" style="196" customWidth="1"/>
    <col min="14338" max="14338" width="6.7109375" style="196" customWidth="1"/>
    <col min="14339" max="14339" width="11.28515625" style="196" customWidth="1"/>
    <col min="14340" max="14340" width="12.28515625" style="196" customWidth="1"/>
    <col min="14341" max="14587" width="9.140625" style="196"/>
    <col min="14588" max="14588" width="3.5703125" style="196" customWidth="1"/>
    <col min="14589" max="14589" width="40.85546875" style="196" customWidth="1"/>
    <col min="14590" max="14590" width="5.140625" style="196" customWidth="1"/>
    <col min="14591" max="14592" width="4.28515625" style="196" customWidth="1"/>
    <col min="14593" max="14593" width="8.5703125" style="196" customWidth="1"/>
    <col min="14594" max="14594" width="6.7109375" style="196" customWidth="1"/>
    <col min="14595" max="14595" width="11.28515625" style="196" customWidth="1"/>
    <col min="14596" max="14596" width="12.28515625" style="196" customWidth="1"/>
    <col min="14597" max="14843" width="9.140625" style="196"/>
    <col min="14844" max="14844" width="3.5703125" style="196" customWidth="1"/>
    <col min="14845" max="14845" width="40.85546875" style="196" customWidth="1"/>
    <col min="14846" max="14846" width="5.140625" style="196" customWidth="1"/>
    <col min="14847" max="14848" width="4.28515625" style="196" customWidth="1"/>
    <col min="14849" max="14849" width="8.5703125" style="196" customWidth="1"/>
    <col min="14850" max="14850" width="6.7109375" style="196" customWidth="1"/>
    <col min="14851" max="14851" width="11.28515625" style="196" customWidth="1"/>
    <col min="14852" max="14852" width="12.28515625" style="196" customWidth="1"/>
    <col min="14853" max="15099" width="9.140625" style="196"/>
    <col min="15100" max="15100" width="3.5703125" style="196" customWidth="1"/>
    <col min="15101" max="15101" width="40.85546875" style="196" customWidth="1"/>
    <col min="15102" max="15102" width="5.140625" style="196" customWidth="1"/>
    <col min="15103" max="15104" width="4.28515625" style="196" customWidth="1"/>
    <col min="15105" max="15105" width="8.5703125" style="196" customWidth="1"/>
    <col min="15106" max="15106" width="6.7109375" style="196" customWidth="1"/>
    <col min="15107" max="15107" width="11.28515625" style="196" customWidth="1"/>
    <col min="15108" max="15108" width="12.28515625" style="196" customWidth="1"/>
    <col min="15109" max="15355" width="9.140625" style="196"/>
    <col min="15356" max="15356" width="3.5703125" style="196" customWidth="1"/>
    <col min="15357" max="15357" width="40.85546875" style="196" customWidth="1"/>
    <col min="15358" max="15358" width="5.140625" style="196" customWidth="1"/>
    <col min="15359" max="15360" width="4.28515625" style="196" customWidth="1"/>
    <col min="15361" max="15361" width="8.5703125" style="196" customWidth="1"/>
    <col min="15362" max="15362" width="6.7109375" style="196" customWidth="1"/>
    <col min="15363" max="15363" width="11.28515625" style="196" customWidth="1"/>
    <col min="15364" max="15364" width="12.28515625" style="196" customWidth="1"/>
    <col min="15365" max="15611" width="9.140625" style="196"/>
    <col min="15612" max="15612" width="3.5703125" style="196" customWidth="1"/>
    <col min="15613" max="15613" width="40.85546875" style="196" customWidth="1"/>
    <col min="15614" max="15614" width="5.140625" style="196" customWidth="1"/>
    <col min="15615" max="15616" width="4.28515625" style="196" customWidth="1"/>
    <col min="15617" max="15617" width="8.5703125" style="196" customWidth="1"/>
    <col min="15618" max="15618" width="6.7109375" style="196" customWidth="1"/>
    <col min="15619" max="15619" width="11.28515625" style="196" customWidth="1"/>
    <col min="15620" max="15620" width="12.28515625" style="196" customWidth="1"/>
    <col min="15621" max="15867" width="9.140625" style="196"/>
    <col min="15868" max="15868" width="3.5703125" style="196" customWidth="1"/>
    <col min="15869" max="15869" width="40.85546875" style="196" customWidth="1"/>
    <col min="15870" max="15870" width="5.140625" style="196" customWidth="1"/>
    <col min="15871" max="15872" width="4.28515625" style="196" customWidth="1"/>
    <col min="15873" max="15873" width="8.5703125" style="196" customWidth="1"/>
    <col min="15874" max="15874" width="6.7109375" style="196" customWidth="1"/>
    <col min="15875" max="15875" width="11.28515625" style="196" customWidth="1"/>
    <col min="15876" max="15876" width="12.28515625" style="196" customWidth="1"/>
    <col min="15877" max="16123" width="9.140625" style="196"/>
    <col min="16124" max="16124" width="3.5703125" style="196" customWidth="1"/>
    <col min="16125" max="16125" width="40.85546875" style="196" customWidth="1"/>
    <col min="16126" max="16126" width="5.140625" style="196" customWidth="1"/>
    <col min="16127" max="16128" width="4.28515625" style="196" customWidth="1"/>
    <col min="16129" max="16129" width="8.5703125" style="196" customWidth="1"/>
    <col min="16130" max="16130" width="6.7109375" style="196" customWidth="1"/>
    <col min="16131" max="16131" width="11.28515625" style="196" customWidth="1"/>
    <col min="16132" max="16132" width="12.28515625" style="196" customWidth="1"/>
    <col min="16133" max="16384" width="9.140625" style="196"/>
  </cols>
  <sheetData>
    <row r="1" spans="1:12" s="142" customFormat="1" ht="64.5" customHeight="1">
      <c r="A1" s="140"/>
      <c r="B1" s="140"/>
      <c r="C1" s="141"/>
      <c r="D1" s="211" t="s">
        <v>329</v>
      </c>
      <c r="E1" s="211"/>
      <c r="F1" s="211"/>
      <c r="G1" s="211"/>
      <c r="H1" s="211"/>
      <c r="I1" s="211"/>
      <c r="J1" s="211"/>
      <c r="K1" s="211"/>
      <c r="L1" s="211"/>
    </row>
    <row r="2" spans="1:12" s="142" customFormat="1" ht="37.5" customHeight="1">
      <c r="A2" s="213" t="s">
        <v>320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2" s="142" customFormat="1" ht="16.5" customHeight="1">
      <c r="A3" s="140"/>
      <c r="B3" s="140"/>
      <c r="C3" s="141"/>
      <c r="D3" s="141"/>
      <c r="E3" s="141"/>
      <c r="F3" s="143"/>
      <c r="I3" s="221"/>
      <c r="J3" s="221"/>
      <c r="K3" s="218"/>
    </row>
    <row r="4" spans="1:12" s="142" customFormat="1" ht="16.5" customHeight="1">
      <c r="A4" s="214" t="s">
        <v>66</v>
      </c>
      <c r="B4" s="216" t="s">
        <v>311</v>
      </c>
      <c r="C4" s="215" t="s">
        <v>142</v>
      </c>
      <c r="D4" s="215" t="s">
        <v>143</v>
      </c>
      <c r="E4" s="215" t="s">
        <v>144</v>
      </c>
      <c r="F4" s="215" t="s">
        <v>145</v>
      </c>
      <c r="G4" s="145"/>
      <c r="H4" s="212"/>
      <c r="I4" s="212"/>
      <c r="J4" s="212"/>
      <c r="K4" s="212"/>
    </row>
    <row r="5" spans="1:12" s="147" customFormat="1" ht="93" customHeight="1">
      <c r="A5" s="214"/>
      <c r="B5" s="217"/>
      <c r="C5" s="215"/>
      <c r="D5" s="215"/>
      <c r="E5" s="215"/>
      <c r="F5" s="215"/>
      <c r="G5" s="146" t="s">
        <v>248</v>
      </c>
      <c r="H5" s="146" t="s">
        <v>204</v>
      </c>
      <c r="I5" s="146" t="s">
        <v>319</v>
      </c>
      <c r="J5" s="146" t="s">
        <v>204</v>
      </c>
      <c r="K5" s="146" t="s">
        <v>319</v>
      </c>
    </row>
    <row r="6" spans="1:12" s="130" customFormat="1" ht="20.25">
      <c r="A6" s="148">
        <v>2</v>
      </c>
      <c r="B6" s="148"/>
      <c r="C6" s="144" t="s">
        <v>67</v>
      </c>
      <c r="D6" s="144" t="s">
        <v>68</v>
      </c>
      <c r="E6" s="144" t="s">
        <v>69</v>
      </c>
      <c r="F6" s="144" t="s">
        <v>70</v>
      </c>
      <c r="G6" s="149"/>
      <c r="H6" s="146"/>
      <c r="I6" s="225"/>
      <c r="J6" s="146"/>
      <c r="K6" s="219"/>
    </row>
    <row r="7" spans="1:12" s="130" customFormat="1" ht="23.25" customHeight="1">
      <c r="A7" s="64" t="s">
        <v>201</v>
      </c>
      <c r="B7" s="126" t="s">
        <v>312</v>
      </c>
      <c r="C7" s="144" t="s">
        <v>147</v>
      </c>
      <c r="D7" s="144"/>
      <c r="E7" s="144"/>
      <c r="F7" s="144"/>
      <c r="G7" s="27">
        <f>G8+G12+G22+G25</f>
        <v>1529.2</v>
      </c>
      <c r="H7" s="27">
        <f>H8+H12+H22+H25</f>
        <v>109.5</v>
      </c>
      <c r="I7" s="27">
        <f>I8+I12+I22+I25</f>
        <v>1638.7</v>
      </c>
      <c r="J7" s="27">
        <f>J8+J12+J22+J25</f>
        <v>45.629999999999995</v>
      </c>
      <c r="K7" s="27">
        <f>I7+J7</f>
        <v>1684.33</v>
      </c>
    </row>
    <row r="8" spans="1:12" s="130" customFormat="1" ht="41.25" customHeight="1">
      <c r="A8" s="64" t="s">
        <v>151</v>
      </c>
      <c r="B8" s="126" t="s">
        <v>312</v>
      </c>
      <c r="C8" s="144" t="s">
        <v>147</v>
      </c>
      <c r="D8" s="144" t="s">
        <v>148</v>
      </c>
      <c r="E8" s="144"/>
      <c r="F8" s="144"/>
      <c r="G8" s="27">
        <f>G9</f>
        <v>394.70000000000005</v>
      </c>
      <c r="H8" s="27">
        <f t="shared" ref="H8:K8" si="0">H9</f>
        <v>0</v>
      </c>
      <c r="I8" s="27">
        <f t="shared" si="0"/>
        <v>394.70000000000005</v>
      </c>
      <c r="J8" s="27">
        <f t="shared" si="0"/>
        <v>99.1</v>
      </c>
      <c r="K8" s="27">
        <f t="shared" si="0"/>
        <v>493.80000000000007</v>
      </c>
    </row>
    <row r="9" spans="1:12" s="130" customFormat="1" ht="26.25" customHeight="1">
      <c r="A9" s="150" t="s">
        <v>197</v>
      </c>
      <c r="B9" s="151" t="s">
        <v>312</v>
      </c>
      <c r="C9" s="152" t="s">
        <v>147</v>
      </c>
      <c r="D9" s="152" t="s">
        <v>148</v>
      </c>
      <c r="E9" s="152" t="s">
        <v>177</v>
      </c>
      <c r="F9" s="152"/>
      <c r="G9" s="153">
        <f t="shared" ref="G9:I9" si="1">G10+G11</f>
        <v>394.70000000000005</v>
      </c>
      <c r="H9" s="153">
        <f t="shared" si="1"/>
        <v>0</v>
      </c>
      <c r="I9" s="153">
        <f t="shared" si="1"/>
        <v>394.70000000000005</v>
      </c>
      <c r="J9" s="153">
        <f t="shared" ref="J9:K9" si="2">J10+J11</f>
        <v>99.1</v>
      </c>
      <c r="K9" s="153">
        <f t="shared" si="2"/>
        <v>493.80000000000007</v>
      </c>
    </row>
    <row r="10" spans="1:12" s="130" customFormat="1" ht="48.75" customHeight="1">
      <c r="A10" s="154" t="s">
        <v>186</v>
      </c>
      <c r="B10" s="134" t="s">
        <v>312</v>
      </c>
      <c r="C10" s="155" t="s">
        <v>147</v>
      </c>
      <c r="D10" s="155" t="s">
        <v>148</v>
      </c>
      <c r="E10" s="155" t="s">
        <v>177</v>
      </c>
      <c r="F10" s="155" t="s">
        <v>150</v>
      </c>
      <c r="G10" s="156">
        <v>303.10000000000002</v>
      </c>
      <c r="H10" s="137">
        <v>0</v>
      </c>
      <c r="I10" s="136">
        <f>G10+H10</f>
        <v>303.10000000000002</v>
      </c>
      <c r="J10" s="137">
        <v>76.099999999999994</v>
      </c>
      <c r="K10" s="156">
        <f>I10+J10</f>
        <v>379.20000000000005</v>
      </c>
    </row>
    <row r="11" spans="1:12" s="130" customFormat="1" ht="85.5" customHeight="1">
      <c r="A11" s="154" t="s">
        <v>184</v>
      </c>
      <c r="B11" s="134" t="s">
        <v>312</v>
      </c>
      <c r="C11" s="155" t="s">
        <v>147</v>
      </c>
      <c r="D11" s="155" t="s">
        <v>148</v>
      </c>
      <c r="E11" s="155" t="s">
        <v>177</v>
      </c>
      <c r="F11" s="155" t="s">
        <v>185</v>
      </c>
      <c r="G11" s="136">
        <v>91.6</v>
      </c>
      <c r="H11" s="136">
        <v>0</v>
      </c>
      <c r="I11" s="136">
        <f>G11+H11</f>
        <v>91.6</v>
      </c>
      <c r="J11" s="136">
        <v>23</v>
      </c>
      <c r="K11" s="136">
        <f>I11+J11</f>
        <v>114.6</v>
      </c>
    </row>
    <row r="12" spans="1:12" s="130" customFormat="1" ht="87" customHeight="1">
      <c r="A12" s="64" t="s">
        <v>153</v>
      </c>
      <c r="B12" s="126" t="s">
        <v>312</v>
      </c>
      <c r="C12" s="144" t="s">
        <v>147</v>
      </c>
      <c r="D12" s="144" t="s">
        <v>152</v>
      </c>
      <c r="E12" s="144"/>
      <c r="F12" s="144"/>
      <c r="G12" s="27">
        <f>G13+G17</f>
        <v>1129.2</v>
      </c>
      <c r="H12" s="27">
        <f>H13+H17</f>
        <v>109.5</v>
      </c>
      <c r="I12" s="27">
        <f>I13+I17</f>
        <v>1238.7</v>
      </c>
      <c r="J12" s="27">
        <f>J13+J17</f>
        <v>-53.47</v>
      </c>
      <c r="K12" s="27">
        <f>K13+K17</f>
        <v>1185.23</v>
      </c>
    </row>
    <row r="13" spans="1:12" s="130" customFormat="1" ht="47.25" customHeight="1">
      <c r="A13" s="157" t="s">
        <v>149</v>
      </c>
      <c r="B13" s="126" t="s">
        <v>312</v>
      </c>
      <c r="C13" s="158" t="s">
        <v>147</v>
      </c>
      <c r="D13" s="158" t="s">
        <v>152</v>
      </c>
      <c r="E13" s="159" t="s">
        <v>226</v>
      </c>
      <c r="F13" s="158"/>
      <c r="G13" s="160">
        <f>G14</f>
        <v>864.5</v>
      </c>
      <c r="H13" s="160">
        <f t="shared" ref="H13:I13" si="3">H14</f>
        <v>0</v>
      </c>
      <c r="I13" s="160">
        <f t="shared" si="3"/>
        <v>864.5</v>
      </c>
      <c r="J13" s="160">
        <f>J14</f>
        <v>-52.08</v>
      </c>
      <c r="K13" s="160">
        <f>I13+J13</f>
        <v>812.42</v>
      </c>
    </row>
    <row r="14" spans="1:12" s="130" customFormat="1" ht="60.75" customHeight="1">
      <c r="A14" s="150" t="s">
        <v>181</v>
      </c>
      <c r="B14" s="126" t="s">
        <v>312</v>
      </c>
      <c r="C14" s="152" t="s">
        <v>147</v>
      </c>
      <c r="D14" s="152" t="s">
        <v>152</v>
      </c>
      <c r="E14" s="159" t="s">
        <v>227</v>
      </c>
      <c r="F14" s="152"/>
      <c r="G14" s="153">
        <f>G15+G16</f>
        <v>864.5</v>
      </c>
      <c r="H14" s="153">
        <f t="shared" ref="H14" si="4">H15+H16</f>
        <v>0</v>
      </c>
      <c r="I14" s="153">
        <f>I15+I16</f>
        <v>864.5</v>
      </c>
      <c r="J14" s="153">
        <f>J15+J16</f>
        <v>-52.08</v>
      </c>
      <c r="K14" s="153">
        <f t="shared" ref="K14" si="5">K15+K16</f>
        <v>812.42</v>
      </c>
    </row>
    <row r="15" spans="1:12" s="130" customFormat="1" ht="38.25" customHeight="1">
      <c r="A15" s="154" t="s">
        <v>186</v>
      </c>
      <c r="B15" s="134" t="s">
        <v>312</v>
      </c>
      <c r="C15" s="155" t="s">
        <v>147</v>
      </c>
      <c r="D15" s="155" t="s">
        <v>152</v>
      </c>
      <c r="E15" s="161" t="s">
        <v>227</v>
      </c>
      <c r="F15" s="155" t="s">
        <v>150</v>
      </c>
      <c r="G15" s="156">
        <v>664</v>
      </c>
      <c r="H15" s="162">
        <v>0</v>
      </c>
      <c r="I15" s="136">
        <f>G15+H15</f>
        <v>664</v>
      </c>
      <c r="J15" s="162">
        <v>-40</v>
      </c>
      <c r="K15" s="156">
        <f>I15+J15</f>
        <v>624</v>
      </c>
    </row>
    <row r="16" spans="1:12" s="130" customFormat="1" ht="87" customHeight="1">
      <c r="A16" s="154" t="s">
        <v>184</v>
      </c>
      <c r="B16" s="134" t="s">
        <v>312</v>
      </c>
      <c r="C16" s="155" t="s">
        <v>147</v>
      </c>
      <c r="D16" s="155" t="s">
        <v>152</v>
      </c>
      <c r="E16" s="161" t="s">
        <v>227</v>
      </c>
      <c r="F16" s="155" t="s">
        <v>185</v>
      </c>
      <c r="G16" s="136">
        <v>200.5</v>
      </c>
      <c r="H16" s="162">
        <v>0</v>
      </c>
      <c r="I16" s="136">
        <f>G16+H16</f>
        <v>200.5</v>
      </c>
      <c r="J16" s="162">
        <v>-12.08</v>
      </c>
      <c r="K16" s="136">
        <f>I16+J16</f>
        <v>188.42</v>
      </c>
    </row>
    <row r="17" spans="1:11" s="130" customFormat="1" ht="22.5" customHeight="1">
      <c r="A17" s="150" t="s">
        <v>182</v>
      </c>
      <c r="B17" s="126" t="s">
        <v>312</v>
      </c>
      <c r="C17" s="158" t="s">
        <v>147</v>
      </c>
      <c r="D17" s="158" t="s">
        <v>152</v>
      </c>
      <c r="E17" s="159" t="s">
        <v>228</v>
      </c>
      <c r="F17" s="158"/>
      <c r="G17" s="160">
        <f>G18+G19+G20+G21</f>
        <v>264.7</v>
      </c>
      <c r="H17" s="160">
        <f t="shared" ref="H17" si="6">H18+H19+H20+H21</f>
        <v>109.5</v>
      </c>
      <c r="I17" s="160">
        <f>I18+I19+I20+I21</f>
        <v>374.2</v>
      </c>
      <c r="J17" s="160">
        <f>J18+J19+J20+J21</f>
        <v>-1.3899999999999988</v>
      </c>
      <c r="K17" s="160">
        <f>I17+J17</f>
        <v>372.81</v>
      </c>
    </row>
    <row r="18" spans="1:11" s="130" customFormat="1" ht="39" customHeight="1">
      <c r="A18" s="163" t="s">
        <v>230</v>
      </c>
      <c r="B18" s="134" t="s">
        <v>312</v>
      </c>
      <c r="C18" s="155" t="s">
        <v>147</v>
      </c>
      <c r="D18" s="155" t="s">
        <v>152</v>
      </c>
      <c r="E18" s="161" t="s">
        <v>228</v>
      </c>
      <c r="F18" s="222">
        <v>242</v>
      </c>
      <c r="G18" s="164">
        <v>12</v>
      </c>
      <c r="H18" s="164">
        <v>0</v>
      </c>
      <c r="I18" s="222">
        <f>G18+H18</f>
        <v>12</v>
      </c>
      <c r="J18" s="222">
        <v>0</v>
      </c>
      <c r="K18" s="222">
        <f>I18+J18</f>
        <v>12</v>
      </c>
    </row>
    <row r="19" spans="1:11" s="130" customFormat="1" ht="39" customHeight="1">
      <c r="A19" s="163" t="s">
        <v>231</v>
      </c>
      <c r="B19" s="134" t="s">
        <v>312</v>
      </c>
      <c r="C19" s="155" t="s">
        <v>147</v>
      </c>
      <c r="D19" s="155" t="s">
        <v>152</v>
      </c>
      <c r="E19" s="161" t="s">
        <v>228</v>
      </c>
      <c r="F19" s="222">
        <v>244</v>
      </c>
      <c r="G19" s="164">
        <v>227.7</v>
      </c>
      <c r="H19" s="164">
        <v>109.5</v>
      </c>
      <c r="I19" s="222">
        <f>G19+H19</f>
        <v>337.2</v>
      </c>
      <c r="J19" s="136">
        <v>12.21</v>
      </c>
      <c r="K19" s="136">
        <f>I19+J19</f>
        <v>349.40999999999997</v>
      </c>
    </row>
    <row r="20" spans="1:11" s="130" customFormat="1" ht="41.25" customHeight="1">
      <c r="A20" s="163" t="s">
        <v>192</v>
      </c>
      <c r="B20" s="134" t="s">
        <v>312</v>
      </c>
      <c r="C20" s="155" t="s">
        <v>147</v>
      </c>
      <c r="D20" s="155" t="s">
        <v>152</v>
      </c>
      <c r="E20" s="161" t="s">
        <v>228</v>
      </c>
      <c r="F20" s="222">
        <v>851</v>
      </c>
      <c r="G20" s="164">
        <v>15</v>
      </c>
      <c r="H20" s="164">
        <v>0</v>
      </c>
      <c r="I20" s="222">
        <v>15</v>
      </c>
      <c r="J20" s="222">
        <v>-8</v>
      </c>
      <c r="K20" s="164">
        <v>7</v>
      </c>
    </row>
    <row r="21" spans="1:11" s="130" customFormat="1" ht="26.25" customHeight="1">
      <c r="A21" s="163" t="s">
        <v>232</v>
      </c>
      <c r="B21" s="134" t="s">
        <v>312</v>
      </c>
      <c r="C21" s="155" t="s">
        <v>147</v>
      </c>
      <c r="D21" s="155" t="s">
        <v>152</v>
      </c>
      <c r="E21" s="161" t="s">
        <v>228</v>
      </c>
      <c r="F21" s="222">
        <v>852</v>
      </c>
      <c r="G21" s="164">
        <v>10</v>
      </c>
      <c r="H21" s="164">
        <v>0</v>
      </c>
      <c r="I21" s="222">
        <v>10</v>
      </c>
      <c r="J21" s="222">
        <v>-5.6</v>
      </c>
      <c r="K21" s="164">
        <v>4.4000000000000004</v>
      </c>
    </row>
    <row r="22" spans="1:11" s="130" customFormat="1" ht="45" customHeight="1">
      <c r="A22" s="64" t="s">
        <v>61</v>
      </c>
      <c r="B22" s="126" t="s">
        <v>312</v>
      </c>
      <c r="C22" s="144" t="s">
        <v>147</v>
      </c>
      <c r="D22" s="144" t="s">
        <v>175</v>
      </c>
      <c r="E22" s="144"/>
      <c r="F22" s="144"/>
      <c r="G22" s="27">
        <v>0.3</v>
      </c>
      <c r="H22" s="27">
        <v>0</v>
      </c>
      <c r="I22" s="27">
        <f>G22+H22</f>
        <v>0.3</v>
      </c>
      <c r="J22" s="27">
        <v>0</v>
      </c>
      <c r="K22" s="27">
        <f>I22+J22</f>
        <v>0.3</v>
      </c>
    </row>
    <row r="23" spans="1:11" s="130" customFormat="1" ht="45.75" customHeight="1">
      <c r="A23" s="150" t="s">
        <v>198</v>
      </c>
      <c r="B23" s="126" t="s">
        <v>312</v>
      </c>
      <c r="C23" s="152" t="s">
        <v>147</v>
      </c>
      <c r="D23" s="152" t="s">
        <v>175</v>
      </c>
      <c r="E23" s="152" t="s">
        <v>178</v>
      </c>
      <c r="F23" s="152"/>
      <c r="G23" s="153">
        <v>0.3</v>
      </c>
      <c r="H23" s="153">
        <f>H24</f>
        <v>0</v>
      </c>
      <c r="I23" s="153">
        <v>0.3</v>
      </c>
      <c r="J23" s="153">
        <f>J24</f>
        <v>0</v>
      </c>
      <c r="K23" s="153">
        <v>0.3</v>
      </c>
    </row>
    <row r="24" spans="1:11" s="130" customFormat="1" ht="27.75" customHeight="1">
      <c r="A24" s="154" t="s">
        <v>140</v>
      </c>
      <c r="B24" s="134" t="s">
        <v>312</v>
      </c>
      <c r="C24" s="155" t="s">
        <v>147</v>
      </c>
      <c r="D24" s="155" t="s">
        <v>175</v>
      </c>
      <c r="E24" s="155" t="s">
        <v>178</v>
      </c>
      <c r="F24" s="155" t="s">
        <v>166</v>
      </c>
      <c r="G24" s="156">
        <v>0.3</v>
      </c>
      <c r="H24" s="137">
        <v>0</v>
      </c>
      <c r="I24" s="136">
        <v>0.3</v>
      </c>
      <c r="J24" s="137">
        <v>0</v>
      </c>
      <c r="K24" s="156">
        <v>0.3</v>
      </c>
    </row>
    <row r="25" spans="1:11" s="130" customFormat="1" ht="20.25">
      <c r="A25" s="157" t="s">
        <v>59</v>
      </c>
      <c r="B25" s="126" t="s">
        <v>312</v>
      </c>
      <c r="C25" s="158" t="s">
        <v>147</v>
      </c>
      <c r="D25" s="158" t="s">
        <v>167</v>
      </c>
      <c r="E25" s="158"/>
      <c r="F25" s="158"/>
      <c r="G25" s="160">
        <v>5</v>
      </c>
      <c r="H25" s="160">
        <v>0</v>
      </c>
      <c r="I25" s="160">
        <f>G25+H25</f>
        <v>5</v>
      </c>
      <c r="J25" s="160">
        <v>0</v>
      </c>
      <c r="K25" s="160">
        <f>I25+J25</f>
        <v>5</v>
      </c>
    </row>
    <row r="26" spans="1:11" s="130" customFormat="1" ht="28.5" customHeight="1">
      <c r="A26" s="157" t="s">
        <v>208</v>
      </c>
      <c r="B26" s="126" t="s">
        <v>312</v>
      </c>
      <c r="C26" s="158" t="s">
        <v>147</v>
      </c>
      <c r="D26" s="158" t="s">
        <v>167</v>
      </c>
      <c r="E26" s="158" t="s">
        <v>183</v>
      </c>
      <c r="F26" s="158"/>
      <c r="G26" s="160">
        <v>5</v>
      </c>
      <c r="H26" s="160">
        <f>H27</f>
        <v>0</v>
      </c>
      <c r="I26" s="160">
        <f>G26+H26</f>
        <v>5</v>
      </c>
      <c r="J26" s="160">
        <f>J27</f>
        <v>0</v>
      </c>
      <c r="K26" s="160">
        <f>I26+J26</f>
        <v>5</v>
      </c>
    </row>
    <row r="27" spans="1:11" s="130" customFormat="1" ht="20.25">
      <c r="A27" s="154" t="s">
        <v>209</v>
      </c>
      <c r="B27" s="134" t="s">
        <v>312</v>
      </c>
      <c r="C27" s="155" t="s">
        <v>147</v>
      </c>
      <c r="D27" s="155" t="s">
        <v>167</v>
      </c>
      <c r="E27" s="155" t="s">
        <v>183</v>
      </c>
      <c r="F27" s="155" t="s">
        <v>210</v>
      </c>
      <c r="G27" s="156">
        <v>5</v>
      </c>
      <c r="H27" s="137">
        <v>0</v>
      </c>
      <c r="I27" s="136">
        <v>5</v>
      </c>
      <c r="J27" s="137">
        <v>0</v>
      </c>
      <c r="K27" s="156">
        <v>5</v>
      </c>
    </row>
    <row r="28" spans="1:11" s="130" customFormat="1" ht="20.25">
      <c r="A28" s="64" t="s">
        <v>159</v>
      </c>
      <c r="B28" s="126" t="s">
        <v>312</v>
      </c>
      <c r="C28" s="144" t="s">
        <v>148</v>
      </c>
      <c r="D28" s="144" t="s">
        <v>160</v>
      </c>
      <c r="E28" s="144"/>
      <c r="F28" s="144"/>
      <c r="G28" s="27">
        <f>G31+G32</f>
        <v>103.2</v>
      </c>
      <c r="H28" s="27">
        <v>0</v>
      </c>
      <c r="I28" s="27">
        <f>G28+H28</f>
        <v>103.2</v>
      </c>
      <c r="J28" s="27">
        <v>0</v>
      </c>
      <c r="K28" s="27">
        <f>I28+J28</f>
        <v>103.2</v>
      </c>
    </row>
    <row r="29" spans="1:11" s="130" customFormat="1" ht="26.25" customHeight="1">
      <c r="A29" s="64" t="s">
        <v>79</v>
      </c>
      <c r="B29" s="126" t="s">
        <v>312</v>
      </c>
      <c r="C29" s="144" t="s">
        <v>148</v>
      </c>
      <c r="D29" s="144" t="s">
        <v>161</v>
      </c>
      <c r="E29" s="144"/>
      <c r="F29" s="144"/>
      <c r="G29" s="27">
        <f>G30</f>
        <v>103.2</v>
      </c>
      <c r="H29" s="27">
        <v>0</v>
      </c>
      <c r="I29" s="27">
        <f>I30</f>
        <v>103.2</v>
      </c>
      <c r="J29" s="27">
        <v>0</v>
      </c>
      <c r="K29" s="27">
        <f>K30</f>
        <v>103.2</v>
      </c>
    </row>
    <row r="30" spans="1:11" s="130" customFormat="1" ht="67.5" customHeight="1">
      <c r="A30" s="150" t="s">
        <v>162</v>
      </c>
      <c r="B30" s="126" t="s">
        <v>312</v>
      </c>
      <c r="C30" s="152" t="s">
        <v>148</v>
      </c>
      <c r="D30" s="152" t="s">
        <v>161</v>
      </c>
      <c r="E30" s="165" t="s">
        <v>179</v>
      </c>
      <c r="F30" s="165"/>
      <c r="G30" s="166">
        <f t="shared" ref="G30:I30" si="7">G31+G32</f>
        <v>103.2</v>
      </c>
      <c r="H30" s="166">
        <f t="shared" si="7"/>
        <v>0</v>
      </c>
      <c r="I30" s="166">
        <f t="shared" si="7"/>
        <v>103.2</v>
      </c>
      <c r="J30" s="166">
        <f t="shared" ref="J30:K30" si="8">J31+J32</f>
        <v>0</v>
      </c>
      <c r="K30" s="166">
        <f t="shared" si="8"/>
        <v>103.2</v>
      </c>
    </row>
    <row r="31" spans="1:11" s="130" customFormat="1" ht="43.5" customHeight="1">
      <c r="A31" s="154" t="s">
        <v>186</v>
      </c>
      <c r="B31" s="134" t="s">
        <v>312</v>
      </c>
      <c r="C31" s="155" t="s">
        <v>148</v>
      </c>
      <c r="D31" s="155" t="s">
        <v>161</v>
      </c>
      <c r="E31" s="161" t="s">
        <v>179</v>
      </c>
      <c r="F31" s="161" t="s">
        <v>150</v>
      </c>
      <c r="G31" s="136">
        <v>79.2</v>
      </c>
      <c r="H31" s="137">
        <v>0</v>
      </c>
      <c r="I31" s="136">
        <f>G31+H31</f>
        <v>79.2</v>
      </c>
      <c r="J31" s="137">
        <v>0</v>
      </c>
      <c r="K31" s="136">
        <f>I31+J31</f>
        <v>79.2</v>
      </c>
    </row>
    <row r="32" spans="1:11" s="130" customFormat="1" ht="65.25" customHeight="1">
      <c r="A32" s="154" t="s">
        <v>184</v>
      </c>
      <c r="B32" s="134" t="s">
        <v>312</v>
      </c>
      <c r="C32" s="155" t="s">
        <v>148</v>
      </c>
      <c r="D32" s="155" t="s">
        <v>161</v>
      </c>
      <c r="E32" s="161" t="s">
        <v>179</v>
      </c>
      <c r="F32" s="161" t="s">
        <v>185</v>
      </c>
      <c r="G32" s="136">
        <v>24</v>
      </c>
      <c r="H32" s="137">
        <v>0</v>
      </c>
      <c r="I32" s="136">
        <f>G32+H32</f>
        <v>24</v>
      </c>
      <c r="J32" s="137">
        <v>0</v>
      </c>
      <c r="K32" s="136">
        <f>I32+J32</f>
        <v>24</v>
      </c>
    </row>
    <row r="33" spans="1:11" s="147" customFormat="1" ht="49.5" customHeight="1">
      <c r="A33" s="64" t="s">
        <v>176</v>
      </c>
      <c r="B33" s="126" t="s">
        <v>312</v>
      </c>
      <c r="C33" s="144" t="s">
        <v>161</v>
      </c>
      <c r="D33" s="144" t="s">
        <v>160</v>
      </c>
      <c r="E33" s="167"/>
      <c r="F33" s="167"/>
      <c r="G33" s="129">
        <f>G34+G37+G40</f>
        <v>47</v>
      </c>
      <c r="H33" s="129">
        <f>H34+H37+H40</f>
        <v>12</v>
      </c>
      <c r="I33" s="129">
        <f>I34+I37+I40</f>
        <v>89</v>
      </c>
      <c r="J33" s="129">
        <f>J34+J37+J40</f>
        <v>0</v>
      </c>
      <c r="K33" s="129">
        <f>I33+J33</f>
        <v>89</v>
      </c>
    </row>
    <row r="34" spans="1:11" s="168" customFormat="1" ht="69" customHeight="1">
      <c r="A34" s="64" t="s">
        <v>131</v>
      </c>
      <c r="B34" s="126" t="s">
        <v>312</v>
      </c>
      <c r="C34" s="144" t="s">
        <v>161</v>
      </c>
      <c r="D34" s="144" t="s">
        <v>172</v>
      </c>
      <c r="E34" s="167"/>
      <c r="F34" s="167"/>
      <c r="G34" s="129">
        <v>5</v>
      </c>
      <c r="H34" s="129">
        <f>H35</f>
        <v>0</v>
      </c>
      <c r="I34" s="129">
        <v>5</v>
      </c>
      <c r="J34" s="129">
        <f>J35</f>
        <v>0</v>
      </c>
      <c r="K34" s="129">
        <v>5</v>
      </c>
    </row>
    <row r="35" spans="1:11" s="168" customFormat="1" ht="42" customHeight="1">
      <c r="A35" s="169" t="s">
        <v>199</v>
      </c>
      <c r="B35" s="126" t="s">
        <v>312</v>
      </c>
      <c r="C35" s="152" t="s">
        <v>161</v>
      </c>
      <c r="D35" s="152" t="s">
        <v>172</v>
      </c>
      <c r="E35" s="165" t="s">
        <v>180</v>
      </c>
      <c r="F35" s="165"/>
      <c r="G35" s="166">
        <v>5</v>
      </c>
      <c r="H35" s="166">
        <v>0</v>
      </c>
      <c r="I35" s="166">
        <v>5</v>
      </c>
      <c r="J35" s="166">
        <v>0</v>
      </c>
      <c r="K35" s="166">
        <v>5</v>
      </c>
    </row>
    <row r="36" spans="1:11" s="168" customFormat="1" ht="28.5" customHeight="1">
      <c r="A36" s="154" t="s">
        <v>330</v>
      </c>
      <c r="B36" s="134" t="s">
        <v>312</v>
      </c>
      <c r="C36" s="155" t="s">
        <v>161</v>
      </c>
      <c r="D36" s="155" t="s">
        <v>172</v>
      </c>
      <c r="E36" s="161" t="s">
        <v>180</v>
      </c>
      <c r="F36" s="161" t="s">
        <v>155</v>
      </c>
      <c r="G36" s="156">
        <v>5</v>
      </c>
      <c r="H36" s="136">
        <v>0</v>
      </c>
      <c r="I36" s="136">
        <v>5</v>
      </c>
      <c r="J36" s="136">
        <v>0</v>
      </c>
      <c r="K36" s="156">
        <v>5</v>
      </c>
    </row>
    <row r="37" spans="1:11" s="168" customFormat="1" ht="30.75" customHeight="1">
      <c r="A37" s="170" t="s">
        <v>54</v>
      </c>
      <c r="B37" s="126" t="s">
        <v>312</v>
      </c>
      <c r="C37" s="144" t="s">
        <v>161</v>
      </c>
      <c r="D37" s="144" t="s">
        <v>212</v>
      </c>
      <c r="E37" s="167"/>
      <c r="F37" s="167"/>
      <c r="G37" s="129">
        <v>42</v>
      </c>
      <c r="H37" s="129">
        <v>0</v>
      </c>
      <c r="I37" s="129">
        <f>I38</f>
        <v>56</v>
      </c>
      <c r="J37" s="129">
        <f>J38</f>
        <v>4</v>
      </c>
      <c r="K37" s="129">
        <f>I37+J37</f>
        <v>60</v>
      </c>
    </row>
    <row r="38" spans="1:11" s="168" customFormat="1" ht="41.25" customHeight="1">
      <c r="A38" s="171" t="s">
        <v>211</v>
      </c>
      <c r="B38" s="126" t="s">
        <v>312</v>
      </c>
      <c r="C38" s="127" t="s">
        <v>161</v>
      </c>
      <c r="D38" s="127" t="s">
        <v>212</v>
      </c>
      <c r="E38" s="128" t="s">
        <v>180</v>
      </c>
      <c r="F38" s="128"/>
      <c r="G38" s="132">
        <v>42</v>
      </c>
      <c r="H38" s="132">
        <f>H39</f>
        <v>0</v>
      </c>
      <c r="I38" s="132">
        <f>I39</f>
        <v>56</v>
      </c>
      <c r="J38" s="132">
        <f>J39</f>
        <v>4</v>
      </c>
      <c r="K38" s="132">
        <f>I38+J38</f>
        <v>60</v>
      </c>
    </row>
    <row r="39" spans="1:11" s="130" customFormat="1" ht="45" customHeight="1">
      <c r="A39" s="133" t="s">
        <v>331</v>
      </c>
      <c r="B39" s="134" t="s">
        <v>312</v>
      </c>
      <c r="C39" s="135" t="s">
        <v>161</v>
      </c>
      <c r="D39" s="135" t="s">
        <v>212</v>
      </c>
      <c r="E39" s="172" t="s">
        <v>180</v>
      </c>
      <c r="F39" s="172" t="s">
        <v>155</v>
      </c>
      <c r="G39" s="136">
        <v>42</v>
      </c>
      <c r="H39" s="136">
        <v>0</v>
      </c>
      <c r="I39" s="136">
        <v>56</v>
      </c>
      <c r="J39" s="136">
        <v>4</v>
      </c>
      <c r="K39" s="136">
        <f>I39+J39</f>
        <v>60</v>
      </c>
    </row>
    <row r="40" spans="1:11" s="130" customFormat="1" ht="47.25" customHeight="1">
      <c r="A40" s="170" t="s">
        <v>213</v>
      </c>
      <c r="B40" s="126" t="s">
        <v>312</v>
      </c>
      <c r="C40" s="144" t="s">
        <v>161</v>
      </c>
      <c r="D40" s="144" t="s">
        <v>214</v>
      </c>
      <c r="E40" s="167"/>
      <c r="F40" s="167"/>
      <c r="G40" s="129">
        <v>0</v>
      </c>
      <c r="H40" s="129">
        <f t="shared" ref="H40:J41" si="9">H41</f>
        <v>12</v>
      </c>
      <c r="I40" s="129">
        <f t="shared" si="9"/>
        <v>28</v>
      </c>
      <c r="J40" s="129">
        <f t="shared" si="9"/>
        <v>-4</v>
      </c>
      <c r="K40" s="129">
        <f>I40+J40</f>
        <v>24</v>
      </c>
    </row>
    <row r="41" spans="1:11" s="130" customFormat="1" ht="39.75" customHeight="1">
      <c r="A41" s="171" t="s">
        <v>211</v>
      </c>
      <c r="B41" s="126" t="s">
        <v>312</v>
      </c>
      <c r="C41" s="135" t="s">
        <v>161</v>
      </c>
      <c r="D41" s="135" t="s">
        <v>214</v>
      </c>
      <c r="E41" s="172" t="s">
        <v>305</v>
      </c>
      <c r="F41" s="172"/>
      <c r="G41" s="136">
        <v>0</v>
      </c>
      <c r="H41" s="136">
        <f t="shared" si="9"/>
        <v>12</v>
      </c>
      <c r="I41" s="136">
        <f t="shared" si="9"/>
        <v>28</v>
      </c>
      <c r="J41" s="136">
        <f t="shared" si="9"/>
        <v>-4</v>
      </c>
      <c r="K41" s="136">
        <f t="shared" ref="K41:K53" si="10">I41+J41</f>
        <v>24</v>
      </c>
    </row>
    <row r="42" spans="1:11" s="130" customFormat="1" ht="62.25" customHeight="1">
      <c r="A42" s="173" t="s">
        <v>307</v>
      </c>
      <c r="B42" s="134" t="s">
        <v>312</v>
      </c>
      <c r="C42" s="135" t="s">
        <v>161</v>
      </c>
      <c r="D42" s="135" t="s">
        <v>214</v>
      </c>
      <c r="E42" s="172" t="s">
        <v>305</v>
      </c>
      <c r="F42" s="172" t="s">
        <v>306</v>
      </c>
      <c r="G42" s="136">
        <v>0</v>
      </c>
      <c r="H42" s="136">
        <v>12</v>
      </c>
      <c r="I42" s="136">
        <v>28</v>
      </c>
      <c r="J42" s="136">
        <v>-4</v>
      </c>
      <c r="K42" s="136">
        <f t="shared" si="10"/>
        <v>24</v>
      </c>
    </row>
    <row r="43" spans="1:11" s="130" customFormat="1" ht="29.25" customHeight="1">
      <c r="A43" s="64" t="s">
        <v>318</v>
      </c>
      <c r="B43" s="126" t="s">
        <v>312</v>
      </c>
      <c r="C43" s="144" t="s">
        <v>152</v>
      </c>
      <c r="D43" s="144"/>
      <c r="E43" s="167"/>
      <c r="F43" s="167"/>
      <c r="G43" s="129">
        <v>0</v>
      </c>
      <c r="H43" s="129">
        <f>H46</f>
        <v>180</v>
      </c>
      <c r="I43" s="129">
        <f>I44+I46</f>
        <v>580</v>
      </c>
      <c r="J43" s="129">
        <f>J44+J46</f>
        <v>213.1</v>
      </c>
      <c r="K43" s="129">
        <f>K44+K46</f>
        <v>793.1</v>
      </c>
    </row>
    <row r="44" spans="1:11" s="130" customFormat="1" ht="44.25" customHeight="1">
      <c r="A44" s="64" t="s">
        <v>321</v>
      </c>
      <c r="B44" s="126" t="s">
        <v>312</v>
      </c>
      <c r="C44" s="144" t="s">
        <v>152</v>
      </c>
      <c r="D44" s="144" t="s">
        <v>172</v>
      </c>
      <c r="E44" s="167" t="s">
        <v>322</v>
      </c>
      <c r="F44" s="167"/>
      <c r="G44" s="129"/>
      <c r="H44" s="129"/>
      <c r="I44" s="129">
        <f>I45</f>
        <v>400</v>
      </c>
      <c r="J44" s="129">
        <f>J45</f>
        <v>213</v>
      </c>
      <c r="K44" s="129">
        <f>I44+J44</f>
        <v>613</v>
      </c>
    </row>
    <row r="45" spans="1:11" s="130" customFormat="1" ht="42" customHeight="1">
      <c r="A45" s="133" t="s">
        <v>191</v>
      </c>
      <c r="B45" s="174" t="s">
        <v>312</v>
      </c>
      <c r="C45" s="135" t="s">
        <v>152</v>
      </c>
      <c r="D45" s="135" t="s">
        <v>172</v>
      </c>
      <c r="E45" s="172" t="s">
        <v>322</v>
      </c>
      <c r="F45" s="172" t="s">
        <v>155</v>
      </c>
      <c r="G45" s="136"/>
      <c r="H45" s="136"/>
      <c r="I45" s="136">
        <v>400</v>
      </c>
      <c r="J45" s="136">
        <v>213</v>
      </c>
      <c r="K45" s="136">
        <f>I45+J45</f>
        <v>613</v>
      </c>
    </row>
    <row r="46" spans="1:11" s="130" customFormat="1" ht="62.25" customHeight="1">
      <c r="A46" s="157" t="s">
        <v>313</v>
      </c>
      <c r="B46" s="126" t="s">
        <v>312</v>
      </c>
      <c r="C46" s="144" t="s">
        <v>152</v>
      </c>
      <c r="D46" s="144" t="s">
        <v>314</v>
      </c>
      <c r="E46" s="159" t="s">
        <v>315</v>
      </c>
      <c r="F46" s="167"/>
      <c r="G46" s="129">
        <v>0</v>
      </c>
      <c r="H46" s="129">
        <v>180</v>
      </c>
      <c r="I46" s="129">
        <f>I47</f>
        <v>180</v>
      </c>
      <c r="J46" s="129">
        <f>J47</f>
        <v>0.1</v>
      </c>
      <c r="K46" s="129">
        <f>K47</f>
        <v>180.1</v>
      </c>
    </row>
    <row r="47" spans="1:11" s="130" customFormat="1" ht="47.25" customHeight="1">
      <c r="A47" s="133" t="s">
        <v>191</v>
      </c>
      <c r="B47" s="134" t="s">
        <v>312</v>
      </c>
      <c r="C47" s="135" t="s">
        <v>152</v>
      </c>
      <c r="D47" s="135" t="s">
        <v>314</v>
      </c>
      <c r="E47" s="161" t="s">
        <v>315</v>
      </c>
      <c r="F47" s="172" t="s">
        <v>155</v>
      </c>
      <c r="G47" s="136">
        <v>0</v>
      </c>
      <c r="H47" s="136">
        <v>180</v>
      </c>
      <c r="I47" s="136">
        <v>180</v>
      </c>
      <c r="J47" s="136">
        <v>0.1</v>
      </c>
      <c r="K47" s="136">
        <f t="shared" si="10"/>
        <v>180.1</v>
      </c>
    </row>
    <row r="48" spans="1:11" s="130" customFormat="1" ht="36.75" customHeight="1">
      <c r="A48" s="125" t="s">
        <v>202</v>
      </c>
      <c r="B48" s="226" t="s">
        <v>312</v>
      </c>
      <c r="C48" s="144" t="s">
        <v>163</v>
      </c>
      <c r="D48" s="144" t="s">
        <v>160</v>
      </c>
      <c r="E48" s="159"/>
      <c r="F48" s="167"/>
      <c r="G48" s="129"/>
      <c r="H48" s="129"/>
      <c r="I48" s="129">
        <f>I53+I49</f>
        <v>783.61799999999994</v>
      </c>
      <c r="J48" s="129">
        <f>J49+J53</f>
        <v>1291.5920000000001</v>
      </c>
      <c r="K48" s="129">
        <f>K49+K53</f>
        <v>2075.21</v>
      </c>
    </row>
    <row r="49" spans="1:11" s="130" customFormat="1" ht="21" customHeight="1">
      <c r="A49" s="125" t="s">
        <v>202</v>
      </c>
      <c r="B49" s="126" t="s">
        <v>312</v>
      </c>
      <c r="C49" s="127" t="s">
        <v>163</v>
      </c>
      <c r="D49" s="127" t="s">
        <v>160</v>
      </c>
      <c r="E49" s="128"/>
      <c r="F49" s="128"/>
      <c r="G49" s="129">
        <v>0</v>
      </c>
      <c r="H49" s="129" t="e">
        <f>H51</f>
        <v>#REF!</v>
      </c>
      <c r="I49" s="129">
        <f>I51</f>
        <v>0</v>
      </c>
      <c r="J49" s="129">
        <f>J51</f>
        <v>886.55200000000002</v>
      </c>
      <c r="K49" s="129">
        <f t="shared" ref="K49" si="11">I49+J49</f>
        <v>886.55200000000002</v>
      </c>
    </row>
    <row r="50" spans="1:11" s="130" customFormat="1" ht="21" customHeight="1">
      <c r="A50" s="125" t="s">
        <v>47</v>
      </c>
      <c r="B50" s="126" t="s">
        <v>312</v>
      </c>
      <c r="C50" s="127" t="s">
        <v>163</v>
      </c>
      <c r="D50" s="127" t="s">
        <v>148</v>
      </c>
      <c r="E50" s="128"/>
      <c r="F50" s="131"/>
      <c r="G50" s="132" t="e">
        <f>#REF!+#REF!</f>
        <v>#REF!</v>
      </c>
      <c r="H50" s="132" t="e">
        <f>#REF!+#REF!</f>
        <v>#REF!</v>
      </c>
      <c r="I50" s="132">
        <f t="shared" ref="I50:K51" si="12">I51</f>
        <v>0</v>
      </c>
      <c r="J50" s="132">
        <f t="shared" si="12"/>
        <v>886.55200000000002</v>
      </c>
      <c r="K50" s="132">
        <f t="shared" si="12"/>
        <v>886.55200000000002</v>
      </c>
    </row>
    <row r="51" spans="1:11" s="130" customFormat="1" ht="20.25">
      <c r="A51" s="125" t="s">
        <v>47</v>
      </c>
      <c r="B51" s="126" t="s">
        <v>312</v>
      </c>
      <c r="C51" s="127" t="s">
        <v>163</v>
      </c>
      <c r="D51" s="127" t="s">
        <v>148</v>
      </c>
      <c r="E51" s="128"/>
      <c r="F51" s="131"/>
      <c r="G51" s="132" t="e">
        <f>#REF!+#REF!</f>
        <v>#REF!</v>
      </c>
      <c r="H51" s="132" t="e">
        <f>#REF!+#REF!</f>
        <v>#REF!</v>
      </c>
      <c r="I51" s="132">
        <f t="shared" si="12"/>
        <v>0</v>
      </c>
      <c r="J51" s="132">
        <f t="shared" si="12"/>
        <v>886.55200000000002</v>
      </c>
      <c r="K51" s="132">
        <f t="shared" si="12"/>
        <v>886.55200000000002</v>
      </c>
    </row>
    <row r="52" spans="1:11" s="130" customFormat="1" ht="46.5" customHeight="1">
      <c r="A52" s="133" t="s">
        <v>191</v>
      </c>
      <c r="B52" s="134" t="s">
        <v>312</v>
      </c>
      <c r="C52" s="135" t="s">
        <v>163</v>
      </c>
      <c r="D52" s="135" t="s">
        <v>148</v>
      </c>
      <c r="E52" s="135" t="s">
        <v>346</v>
      </c>
      <c r="F52" s="135" t="s">
        <v>155</v>
      </c>
      <c r="G52" s="136">
        <v>28.4</v>
      </c>
      <c r="H52" s="137">
        <v>92.1</v>
      </c>
      <c r="I52" s="136">
        <v>0</v>
      </c>
      <c r="J52" s="137">
        <v>886.55200000000002</v>
      </c>
      <c r="K52" s="136">
        <f>I52+J52</f>
        <v>886.55200000000002</v>
      </c>
    </row>
    <row r="53" spans="1:11" s="130" customFormat="1" ht="21" customHeight="1">
      <c r="A53" s="138" t="s">
        <v>46</v>
      </c>
      <c r="B53" s="126" t="s">
        <v>312</v>
      </c>
      <c r="C53" s="127" t="s">
        <v>163</v>
      </c>
      <c r="D53" s="127" t="s">
        <v>160</v>
      </c>
      <c r="E53" s="128"/>
      <c r="F53" s="128"/>
      <c r="G53" s="129">
        <v>0</v>
      </c>
      <c r="H53" s="129" t="e">
        <f>H54</f>
        <v>#REF!</v>
      </c>
      <c r="I53" s="129">
        <f>I54</f>
        <v>783.61799999999994</v>
      </c>
      <c r="J53" s="129">
        <f>J54</f>
        <v>405.04</v>
      </c>
      <c r="K53" s="129">
        <f t="shared" si="10"/>
        <v>1188.6579999999999</v>
      </c>
    </row>
    <row r="54" spans="1:11" s="130" customFormat="1" ht="20.25">
      <c r="A54" s="138" t="s">
        <v>46</v>
      </c>
      <c r="B54" s="126" t="s">
        <v>312</v>
      </c>
      <c r="C54" s="127" t="s">
        <v>163</v>
      </c>
      <c r="D54" s="127" t="s">
        <v>161</v>
      </c>
      <c r="E54" s="128"/>
      <c r="F54" s="131"/>
      <c r="G54" s="132" t="e">
        <f>G55+#REF!</f>
        <v>#REF!</v>
      </c>
      <c r="H54" s="132" t="e">
        <f>H55+#REF!</f>
        <v>#REF!</v>
      </c>
      <c r="I54" s="132">
        <f>I55+I56+I57</f>
        <v>783.61799999999994</v>
      </c>
      <c r="J54" s="139">
        <f>J55+J56+J57+J58</f>
        <v>405.04</v>
      </c>
      <c r="K54" s="132">
        <f>K55+K56+K57+K58</f>
        <v>1188.6579999999999</v>
      </c>
    </row>
    <row r="55" spans="1:11" s="130" customFormat="1" ht="53.25" customHeight="1">
      <c r="A55" s="133" t="s">
        <v>191</v>
      </c>
      <c r="B55" s="134" t="s">
        <v>312</v>
      </c>
      <c r="C55" s="135" t="s">
        <v>163</v>
      </c>
      <c r="D55" s="135" t="s">
        <v>161</v>
      </c>
      <c r="E55" s="135" t="s">
        <v>310</v>
      </c>
      <c r="F55" s="135" t="s">
        <v>155</v>
      </c>
      <c r="G55" s="136">
        <v>7.9</v>
      </c>
      <c r="H55" s="137"/>
      <c r="I55" s="136">
        <v>357.9</v>
      </c>
      <c r="J55" s="137">
        <v>0</v>
      </c>
      <c r="K55" s="136">
        <f>I55+J55</f>
        <v>357.9</v>
      </c>
    </row>
    <row r="56" spans="1:11" s="130" customFormat="1" ht="53.25" customHeight="1">
      <c r="A56" s="133" t="s">
        <v>140</v>
      </c>
      <c r="B56" s="134" t="s">
        <v>312</v>
      </c>
      <c r="C56" s="135" t="s">
        <v>163</v>
      </c>
      <c r="D56" s="135" t="s">
        <v>161</v>
      </c>
      <c r="E56" s="135" t="s">
        <v>310</v>
      </c>
      <c r="F56" s="135" t="s">
        <v>166</v>
      </c>
      <c r="G56" s="136"/>
      <c r="H56" s="137"/>
      <c r="I56" s="136">
        <v>0</v>
      </c>
      <c r="J56" s="137">
        <v>1</v>
      </c>
      <c r="K56" s="136">
        <v>1</v>
      </c>
    </row>
    <row r="57" spans="1:11" s="130" customFormat="1" ht="46.5" customHeight="1">
      <c r="A57" s="133" t="s">
        <v>191</v>
      </c>
      <c r="B57" s="134" t="s">
        <v>312</v>
      </c>
      <c r="C57" s="135" t="s">
        <v>163</v>
      </c>
      <c r="D57" s="135" t="s">
        <v>161</v>
      </c>
      <c r="E57" s="135" t="s">
        <v>241</v>
      </c>
      <c r="F57" s="135" t="s">
        <v>155</v>
      </c>
      <c r="G57" s="136">
        <v>28.4</v>
      </c>
      <c r="H57" s="137">
        <v>92.1</v>
      </c>
      <c r="I57" s="136">
        <v>425.71800000000002</v>
      </c>
      <c r="J57" s="175">
        <v>0</v>
      </c>
      <c r="K57" s="136">
        <f>I57</f>
        <v>425.71800000000002</v>
      </c>
    </row>
    <row r="58" spans="1:11" s="130" customFormat="1" ht="46.5" customHeight="1">
      <c r="A58" s="133" t="s">
        <v>191</v>
      </c>
      <c r="B58" s="134" t="s">
        <v>312</v>
      </c>
      <c r="C58" s="135" t="s">
        <v>163</v>
      </c>
      <c r="D58" s="135" t="s">
        <v>161</v>
      </c>
      <c r="E58" s="135" t="s">
        <v>347</v>
      </c>
      <c r="F58" s="135" t="s">
        <v>155</v>
      </c>
      <c r="G58" s="136"/>
      <c r="H58" s="137"/>
      <c r="I58" s="136">
        <v>0</v>
      </c>
      <c r="J58" s="175">
        <v>404.04</v>
      </c>
      <c r="K58" s="176">
        <f>J58</f>
        <v>404.04</v>
      </c>
    </row>
    <row r="59" spans="1:11" s="130" customFormat="1" ht="27.75" customHeight="1">
      <c r="A59" s="64" t="s">
        <v>165</v>
      </c>
      <c r="B59" s="126" t="s">
        <v>312</v>
      </c>
      <c r="C59" s="144" t="s">
        <v>164</v>
      </c>
      <c r="D59" s="144"/>
      <c r="E59" s="144"/>
      <c r="F59" s="144"/>
      <c r="G59" s="177">
        <f>G62+G63+G64+G65+G66+G67+G68</f>
        <v>721.6</v>
      </c>
      <c r="H59" s="177">
        <f t="shared" ref="H59:K60" si="13">H60</f>
        <v>675.6</v>
      </c>
      <c r="I59" s="177">
        <f>I60</f>
        <v>1702.2</v>
      </c>
      <c r="J59" s="177">
        <f>J60</f>
        <v>3670.8599999999997</v>
      </c>
      <c r="K59" s="177">
        <f>K60</f>
        <v>5373.0599999999986</v>
      </c>
    </row>
    <row r="60" spans="1:11" s="130" customFormat="1" ht="25.5" customHeight="1">
      <c r="A60" s="64" t="s">
        <v>165</v>
      </c>
      <c r="B60" s="126" t="s">
        <v>312</v>
      </c>
      <c r="C60" s="144" t="s">
        <v>164</v>
      </c>
      <c r="D60" s="144" t="s">
        <v>147</v>
      </c>
      <c r="E60" s="144"/>
      <c r="F60" s="144"/>
      <c r="G60" s="177">
        <f>G61</f>
        <v>721.6</v>
      </c>
      <c r="H60" s="177">
        <f t="shared" si="13"/>
        <v>675.6</v>
      </c>
      <c r="I60" s="177">
        <f t="shared" si="13"/>
        <v>1702.2</v>
      </c>
      <c r="J60" s="177">
        <f t="shared" si="13"/>
        <v>3670.8599999999997</v>
      </c>
      <c r="K60" s="177">
        <f t="shared" si="13"/>
        <v>5373.0599999999986</v>
      </c>
    </row>
    <row r="61" spans="1:11" s="130" customFormat="1" ht="28.5" customHeight="1">
      <c r="A61" s="138" t="s">
        <v>304</v>
      </c>
      <c r="B61" s="126" t="s">
        <v>312</v>
      </c>
      <c r="C61" s="127" t="s">
        <v>164</v>
      </c>
      <c r="D61" s="127" t="s">
        <v>147</v>
      </c>
      <c r="E61" s="127" t="s">
        <v>323</v>
      </c>
      <c r="F61" s="127"/>
      <c r="G61" s="177">
        <f>G62+G63+G64+G65+G66+G67+G68</f>
        <v>721.6</v>
      </c>
      <c r="H61" s="177">
        <f t="shared" ref="H61" si="14">H62+H63+H64+H65+H66+H67+H68</f>
        <v>675.6</v>
      </c>
      <c r="I61" s="177">
        <f>I62+I63+I64+I65+I66+I67+I68</f>
        <v>1702.2</v>
      </c>
      <c r="J61" s="177">
        <f>J62+J63+J64+J65+J66+J67+J68</f>
        <v>3670.8599999999997</v>
      </c>
      <c r="K61" s="177">
        <f>K62+K63+K64+K65+K66+K67+K68</f>
        <v>5373.0599999999986</v>
      </c>
    </row>
    <row r="62" spans="1:11" s="130" customFormat="1" ht="49.5" customHeight="1">
      <c r="A62" s="133" t="s">
        <v>191</v>
      </c>
      <c r="B62" s="134" t="s">
        <v>312</v>
      </c>
      <c r="C62" s="178" t="s">
        <v>164</v>
      </c>
      <c r="D62" s="178" t="s">
        <v>147</v>
      </c>
      <c r="E62" s="178" t="s">
        <v>323</v>
      </c>
      <c r="F62" s="135" t="s">
        <v>154</v>
      </c>
      <c r="G62" s="179">
        <v>77.8</v>
      </c>
      <c r="H62" s="179">
        <v>7.5</v>
      </c>
      <c r="I62" s="179">
        <v>84.6</v>
      </c>
      <c r="J62" s="179">
        <v>-1.3</v>
      </c>
      <c r="K62" s="179">
        <f>I62+J62</f>
        <v>83.3</v>
      </c>
    </row>
    <row r="63" spans="1:11" s="130" customFormat="1" ht="53.25" customHeight="1">
      <c r="A63" s="133" t="s">
        <v>191</v>
      </c>
      <c r="B63" s="134" t="s">
        <v>312</v>
      </c>
      <c r="C63" s="135" t="s">
        <v>164</v>
      </c>
      <c r="D63" s="135" t="s">
        <v>147</v>
      </c>
      <c r="E63" s="178" t="s">
        <v>323</v>
      </c>
      <c r="F63" s="135" t="s">
        <v>155</v>
      </c>
      <c r="G63" s="136">
        <v>178</v>
      </c>
      <c r="H63" s="137">
        <v>226.7</v>
      </c>
      <c r="I63" s="136">
        <f t="shared" ref="I63:I66" si="15">G63+H63</f>
        <v>404.7</v>
      </c>
      <c r="J63" s="137">
        <v>151.4</v>
      </c>
      <c r="K63" s="136">
        <f t="shared" ref="K63:K66" si="16">I63+J63</f>
        <v>556.1</v>
      </c>
    </row>
    <row r="64" spans="1:11" s="130" customFormat="1" ht="51" customHeight="1">
      <c r="A64" s="133" t="s">
        <v>191</v>
      </c>
      <c r="B64" s="134" t="s">
        <v>312</v>
      </c>
      <c r="C64" s="135" t="s">
        <v>164</v>
      </c>
      <c r="D64" s="135" t="s">
        <v>147</v>
      </c>
      <c r="E64" s="178" t="s">
        <v>324</v>
      </c>
      <c r="F64" s="135" t="s">
        <v>155</v>
      </c>
      <c r="G64" s="136">
        <v>0</v>
      </c>
      <c r="H64" s="137">
        <v>198</v>
      </c>
      <c r="I64" s="136">
        <v>503</v>
      </c>
      <c r="J64" s="137">
        <v>3480.66</v>
      </c>
      <c r="K64" s="136">
        <f>I64+J64</f>
        <v>3983.66</v>
      </c>
    </row>
    <row r="65" spans="1:17" s="130" customFormat="1" ht="23.25" customHeight="1">
      <c r="A65" s="133" t="s">
        <v>302</v>
      </c>
      <c r="B65" s="134" t="s">
        <v>312</v>
      </c>
      <c r="C65" s="135" t="s">
        <v>164</v>
      </c>
      <c r="D65" s="135" t="s">
        <v>147</v>
      </c>
      <c r="E65" s="178" t="s">
        <v>323</v>
      </c>
      <c r="F65" s="135" t="s">
        <v>303</v>
      </c>
      <c r="G65" s="136">
        <v>0</v>
      </c>
      <c r="H65" s="137">
        <v>243.4</v>
      </c>
      <c r="I65" s="136">
        <f t="shared" si="15"/>
        <v>243.4</v>
      </c>
      <c r="J65" s="137">
        <v>-40</v>
      </c>
      <c r="K65" s="136">
        <f t="shared" si="16"/>
        <v>203.4</v>
      </c>
    </row>
    <row r="66" spans="1:17" s="130" customFormat="1" ht="19.5" customHeight="1">
      <c r="A66" s="133" t="s">
        <v>140</v>
      </c>
      <c r="B66" s="134" t="s">
        <v>312</v>
      </c>
      <c r="C66" s="135" t="s">
        <v>164</v>
      </c>
      <c r="D66" s="135" t="s">
        <v>147</v>
      </c>
      <c r="E66" s="178" t="s">
        <v>323</v>
      </c>
      <c r="F66" s="135" t="s">
        <v>166</v>
      </c>
      <c r="G66" s="156">
        <v>440.8</v>
      </c>
      <c r="H66" s="137">
        <v>0</v>
      </c>
      <c r="I66" s="136">
        <f t="shared" si="15"/>
        <v>440.8</v>
      </c>
      <c r="J66" s="137">
        <v>0</v>
      </c>
      <c r="K66" s="156">
        <f t="shared" si="16"/>
        <v>440.8</v>
      </c>
    </row>
    <row r="67" spans="1:17" s="130" customFormat="1" ht="42" customHeight="1">
      <c r="A67" s="133" t="s">
        <v>156</v>
      </c>
      <c r="B67" s="134" t="s">
        <v>312</v>
      </c>
      <c r="C67" s="135" t="s">
        <v>164</v>
      </c>
      <c r="D67" s="135" t="s">
        <v>147</v>
      </c>
      <c r="E67" s="178" t="s">
        <v>325</v>
      </c>
      <c r="F67" s="135" t="s">
        <v>157</v>
      </c>
      <c r="G67" s="156">
        <v>15</v>
      </c>
      <c r="H67" s="137">
        <v>0</v>
      </c>
      <c r="I67" s="136">
        <v>3.4</v>
      </c>
      <c r="J67" s="137">
        <v>0</v>
      </c>
      <c r="K67" s="136">
        <f>I67+J67</f>
        <v>3.4</v>
      </c>
    </row>
    <row r="68" spans="1:17" s="130" customFormat="1" ht="20.25">
      <c r="A68" s="133" t="s">
        <v>173</v>
      </c>
      <c r="B68" s="134" t="s">
        <v>312</v>
      </c>
      <c r="C68" s="135" t="s">
        <v>164</v>
      </c>
      <c r="D68" s="135" t="s">
        <v>147</v>
      </c>
      <c r="E68" s="178" t="s">
        <v>325</v>
      </c>
      <c r="F68" s="135" t="s">
        <v>174</v>
      </c>
      <c r="G68" s="156">
        <v>10</v>
      </c>
      <c r="H68" s="137">
        <v>0</v>
      </c>
      <c r="I68" s="136">
        <v>22.3</v>
      </c>
      <c r="J68" s="137">
        <v>80.099999999999994</v>
      </c>
      <c r="K68" s="156">
        <f>I68+J68</f>
        <v>102.39999999999999</v>
      </c>
    </row>
    <row r="69" spans="1:17" s="130" customFormat="1" ht="24" customHeight="1">
      <c r="A69" s="64" t="s">
        <v>234</v>
      </c>
      <c r="B69" s="126" t="s">
        <v>312</v>
      </c>
      <c r="C69" s="144" t="s">
        <v>167</v>
      </c>
      <c r="D69" s="135"/>
      <c r="E69" s="135"/>
      <c r="F69" s="135"/>
      <c r="G69" s="27">
        <f>G73+G74+G76+G77</f>
        <v>2215</v>
      </c>
      <c r="H69" s="27">
        <f t="shared" ref="H69:H70" si="17">H70</f>
        <v>24.3</v>
      </c>
      <c r="I69" s="27">
        <f>I70</f>
        <v>2319.1999999999998</v>
      </c>
      <c r="J69" s="27">
        <f t="shared" ref="J69:K69" si="18">J70</f>
        <v>978.69999999999993</v>
      </c>
      <c r="K69" s="27">
        <f t="shared" si="18"/>
        <v>3297.8999999999996</v>
      </c>
    </row>
    <row r="70" spans="1:17" s="130" customFormat="1" ht="42" customHeight="1">
      <c r="A70" s="180" t="s">
        <v>126</v>
      </c>
      <c r="B70" s="126" t="s">
        <v>312</v>
      </c>
      <c r="C70" s="148">
        <v>11</v>
      </c>
      <c r="D70" s="144" t="s">
        <v>163</v>
      </c>
      <c r="E70" s="181"/>
      <c r="F70" s="148"/>
      <c r="G70" s="182">
        <f>G71</f>
        <v>2215</v>
      </c>
      <c r="H70" s="182">
        <f t="shared" si="17"/>
        <v>24.3</v>
      </c>
      <c r="I70" s="27">
        <f>I71+I75</f>
        <v>2319.1999999999998</v>
      </c>
      <c r="J70" s="27">
        <f t="shared" ref="J70:K70" si="19">J71+J75</f>
        <v>978.69999999999993</v>
      </c>
      <c r="K70" s="27">
        <f t="shared" si="19"/>
        <v>3297.8999999999996</v>
      </c>
    </row>
    <row r="71" spans="1:17" s="130" customFormat="1" ht="47.25" customHeight="1">
      <c r="A71" s="183" t="s">
        <v>235</v>
      </c>
      <c r="B71" s="134" t="s">
        <v>312</v>
      </c>
      <c r="C71" s="144" t="s">
        <v>167</v>
      </c>
      <c r="D71" s="144" t="s">
        <v>163</v>
      </c>
      <c r="E71" s="127" t="s">
        <v>236</v>
      </c>
      <c r="F71" s="135"/>
      <c r="G71" s="184">
        <f>G72+G75</f>
        <v>2215</v>
      </c>
      <c r="H71" s="184">
        <f t="shared" ref="H71" si="20">H72+H75</f>
        <v>24.3</v>
      </c>
      <c r="I71" s="129">
        <f>I72</f>
        <v>1642.1999999999998</v>
      </c>
      <c r="J71" s="129">
        <f t="shared" ref="J71:K71" si="21">J72</f>
        <v>978.69999999999993</v>
      </c>
      <c r="K71" s="129">
        <f t="shared" si="21"/>
        <v>2620.8999999999996</v>
      </c>
      <c r="L71" s="185"/>
      <c r="M71" s="185"/>
      <c r="N71" s="185"/>
      <c r="O71" s="185"/>
      <c r="P71" s="185"/>
      <c r="Q71" s="185"/>
    </row>
    <row r="72" spans="1:17" s="130" customFormat="1" ht="48" customHeight="1">
      <c r="A72" s="186" t="s">
        <v>203</v>
      </c>
      <c r="B72" s="134" t="s">
        <v>312</v>
      </c>
      <c r="C72" s="181">
        <v>11</v>
      </c>
      <c r="D72" s="135" t="s">
        <v>163</v>
      </c>
      <c r="E72" s="178" t="s">
        <v>237</v>
      </c>
      <c r="F72" s="181"/>
      <c r="G72" s="137">
        <f t="shared" ref="G72:H72" si="22">G73+G74</f>
        <v>1630.3</v>
      </c>
      <c r="H72" s="137">
        <f t="shared" si="22"/>
        <v>0</v>
      </c>
      <c r="I72" s="137">
        <f>I73+I74</f>
        <v>1642.1999999999998</v>
      </c>
      <c r="J72" s="137">
        <f t="shared" ref="J72:K72" si="23">J73+J74</f>
        <v>978.69999999999993</v>
      </c>
      <c r="K72" s="137">
        <f t="shared" si="23"/>
        <v>2620.8999999999996</v>
      </c>
    </row>
    <row r="73" spans="1:17" s="130" customFormat="1" ht="30" customHeight="1">
      <c r="A73" s="183" t="s">
        <v>238</v>
      </c>
      <c r="B73" s="134" t="s">
        <v>312</v>
      </c>
      <c r="C73" s="135" t="s">
        <v>167</v>
      </c>
      <c r="D73" s="135" t="s">
        <v>163</v>
      </c>
      <c r="E73" s="178" t="s">
        <v>237</v>
      </c>
      <c r="F73" s="135" t="s">
        <v>158</v>
      </c>
      <c r="G73" s="156" t="s">
        <v>301</v>
      </c>
      <c r="H73" s="137" t="s">
        <v>229</v>
      </c>
      <c r="I73" s="136" t="s">
        <v>301</v>
      </c>
      <c r="J73" s="137">
        <v>543.79999999999995</v>
      </c>
      <c r="K73" s="136">
        <v>1844.1</v>
      </c>
    </row>
    <row r="74" spans="1:17" s="130" customFormat="1" ht="67.5" customHeight="1">
      <c r="A74" s="133" t="s">
        <v>200</v>
      </c>
      <c r="B74" s="134" t="s">
        <v>312</v>
      </c>
      <c r="C74" s="135" t="s">
        <v>167</v>
      </c>
      <c r="D74" s="135" t="s">
        <v>163</v>
      </c>
      <c r="E74" s="178" t="s">
        <v>237</v>
      </c>
      <c r="F74" s="135" t="s">
        <v>187</v>
      </c>
      <c r="G74" s="172" t="s">
        <v>309</v>
      </c>
      <c r="H74" s="135" t="s">
        <v>229</v>
      </c>
      <c r="I74" s="172" t="s">
        <v>332</v>
      </c>
      <c r="J74" s="135" t="s">
        <v>344</v>
      </c>
      <c r="K74" s="172" t="s">
        <v>345</v>
      </c>
    </row>
    <row r="75" spans="1:17" s="130" customFormat="1" ht="48" customHeight="1">
      <c r="A75" s="170" t="s">
        <v>203</v>
      </c>
      <c r="B75" s="126" t="s">
        <v>312</v>
      </c>
      <c r="C75" s="144" t="s">
        <v>167</v>
      </c>
      <c r="D75" s="144" t="s">
        <v>163</v>
      </c>
      <c r="E75" s="127" t="s">
        <v>239</v>
      </c>
      <c r="F75" s="144"/>
      <c r="G75" s="27">
        <f>G76+G77</f>
        <v>584.70000000000005</v>
      </c>
      <c r="H75" s="27">
        <f>H76+H77</f>
        <v>24.3</v>
      </c>
      <c r="I75" s="27">
        <f>I76+I77</f>
        <v>677</v>
      </c>
      <c r="J75" s="27">
        <f>J76+J77</f>
        <v>0</v>
      </c>
      <c r="K75" s="27">
        <f>I75+J75</f>
        <v>677</v>
      </c>
    </row>
    <row r="76" spans="1:17" s="130" customFormat="1" ht="50.25" customHeight="1">
      <c r="A76" s="186" t="s">
        <v>203</v>
      </c>
      <c r="B76" s="134" t="s">
        <v>312</v>
      </c>
      <c r="C76" s="135" t="s">
        <v>167</v>
      </c>
      <c r="D76" s="135" t="s">
        <v>163</v>
      </c>
      <c r="E76" s="178" t="s">
        <v>239</v>
      </c>
      <c r="F76" s="135" t="s">
        <v>158</v>
      </c>
      <c r="G76" s="136">
        <v>449</v>
      </c>
      <c r="H76" s="135" t="s">
        <v>229</v>
      </c>
      <c r="I76" s="136">
        <v>517</v>
      </c>
      <c r="J76" s="135" t="s">
        <v>229</v>
      </c>
      <c r="K76" s="136">
        <f>I76+J76</f>
        <v>517</v>
      </c>
    </row>
    <row r="77" spans="1:17" s="168" customFormat="1" ht="41.25" customHeight="1">
      <c r="A77" s="133" t="s">
        <v>200</v>
      </c>
      <c r="B77" s="134" t="s">
        <v>312</v>
      </c>
      <c r="C77" s="135" t="s">
        <v>167</v>
      </c>
      <c r="D77" s="135" t="s">
        <v>163</v>
      </c>
      <c r="E77" s="178" t="s">
        <v>239</v>
      </c>
      <c r="F77" s="135" t="s">
        <v>187</v>
      </c>
      <c r="G77" s="136">
        <v>135.69999999999999</v>
      </c>
      <c r="H77" s="135" t="s">
        <v>316</v>
      </c>
      <c r="I77" s="136">
        <v>160</v>
      </c>
      <c r="J77" s="135" t="s">
        <v>229</v>
      </c>
      <c r="K77" s="136">
        <f>I77+J77</f>
        <v>160</v>
      </c>
    </row>
    <row r="78" spans="1:17" s="168" customFormat="1" ht="27.75" customHeight="1">
      <c r="A78" s="64" t="s">
        <v>169</v>
      </c>
      <c r="B78" s="126" t="s">
        <v>312</v>
      </c>
      <c r="C78" s="144" t="s">
        <v>168</v>
      </c>
      <c r="D78" s="144" t="s">
        <v>168</v>
      </c>
      <c r="E78" s="135"/>
      <c r="F78" s="144"/>
      <c r="G78" s="27">
        <v>0</v>
      </c>
      <c r="H78" s="187">
        <f>H79</f>
        <v>0</v>
      </c>
      <c r="I78" s="27">
        <v>0</v>
      </c>
      <c r="J78" s="187">
        <f>J79</f>
        <v>0</v>
      </c>
      <c r="K78" s="27">
        <v>0</v>
      </c>
    </row>
    <row r="79" spans="1:17" s="168" customFormat="1" ht="22.5" customHeight="1">
      <c r="A79" s="154" t="s">
        <v>169</v>
      </c>
      <c r="B79" s="134" t="s">
        <v>312</v>
      </c>
      <c r="C79" s="155" t="s">
        <v>168</v>
      </c>
      <c r="D79" s="155" t="s">
        <v>168</v>
      </c>
      <c r="E79" s="155" t="s">
        <v>183</v>
      </c>
      <c r="F79" s="155" t="s">
        <v>170</v>
      </c>
      <c r="G79" s="162">
        <v>0</v>
      </c>
      <c r="H79" s="188">
        <v>0</v>
      </c>
      <c r="I79" s="162">
        <v>0</v>
      </c>
      <c r="J79" s="188">
        <v>0</v>
      </c>
      <c r="K79" s="162">
        <v>0</v>
      </c>
    </row>
    <row r="80" spans="1:17" s="168" customFormat="1" ht="24.75" customHeight="1">
      <c r="A80" s="189" t="s">
        <v>240</v>
      </c>
      <c r="B80" s="190"/>
      <c r="C80" s="191"/>
      <c r="D80" s="191"/>
      <c r="E80" s="191"/>
      <c r="F80" s="191"/>
      <c r="G80" s="192">
        <f>G7+G28+G33+G53+G59+G69</f>
        <v>4616</v>
      </c>
      <c r="H80" s="192" t="e">
        <f>H7+H33+H43+H53+H59+H69</f>
        <v>#REF!</v>
      </c>
      <c r="I80" s="193">
        <f>I7+I28+I33+I43+I49+I53+I59+I69+I78+0.1</f>
        <v>7216.018</v>
      </c>
      <c r="J80" s="193">
        <f>J69+J59+J48+J43+J33+J28+J7</f>
        <v>6199.8820000000005</v>
      </c>
      <c r="K80" s="193">
        <f>K69+K59+K48+K43+K33+K29+K7</f>
        <v>13415.8</v>
      </c>
    </row>
    <row r="81" ht="27.75" customHeight="1"/>
    <row r="82" ht="27.75" customHeight="1"/>
    <row r="83" ht="41.25" customHeight="1"/>
  </sheetData>
  <autoFilter ref="A4:K80">
    <filterColumn colId="7" showButton="0"/>
    <filterColumn colId="9" showButton="0"/>
  </autoFilter>
  <mergeCells count="10">
    <mergeCell ref="D1:L1"/>
    <mergeCell ref="J4:K4"/>
    <mergeCell ref="A2:K2"/>
    <mergeCell ref="A4:A5"/>
    <mergeCell ref="C4:C5"/>
    <mergeCell ref="D4:D5"/>
    <mergeCell ref="E4:E5"/>
    <mergeCell ref="F4:F5"/>
    <mergeCell ref="H4:I4"/>
    <mergeCell ref="B4:B5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приложение1</vt:lpstr>
      <vt:lpstr>приложения 2</vt:lpstr>
      <vt:lpstr>приложение 3</vt:lpstr>
      <vt:lpstr>приложение 4</vt:lpstr>
      <vt:lpstr>приложение 5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'приложения 2'!Область_печати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Windows User</cp:lastModifiedBy>
  <cp:lastPrinted>2021-11-21T07:50:15Z</cp:lastPrinted>
  <dcterms:created xsi:type="dcterms:W3CDTF">2007-09-12T09:25:25Z</dcterms:created>
  <dcterms:modified xsi:type="dcterms:W3CDTF">2021-11-21T08:40:12Z</dcterms:modified>
</cp:coreProperties>
</file>