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5" windowHeight="9435" activeTab="1"/>
  </bookViews>
  <sheets>
    <sheet name="1" sheetId="2" r:id="rId1"/>
    <sheet name="2" sheetId="3" r:id="rId2"/>
    <sheet name="3" sheetId="6" r:id="rId3"/>
    <sheet name="4" sheetId="7" r:id="rId4"/>
    <sheet name="5" sheetId="10" r:id="rId5"/>
    <sheet name="6" sheetId="11" r:id="rId6"/>
    <sheet name="7" sheetId="27" r:id="rId7"/>
    <sheet name="8" sheetId="28" r:id="rId8"/>
    <sheet name="9" sheetId="29" r:id="rId9"/>
    <sheet name="10" sheetId="30" r:id="rId10"/>
    <sheet name="11" sheetId="18" r:id="rId11"/>
    <sheet name="12" sheetId="17" r:id="rId12"/>
    <sheet name="13" sheetId="8" r:id="rId13"/>
    <sheet name="14" sheetId="9" r:id="rId14"/>
  </sheets>
  <definedNames>
    <definedName name="_Toc105952697" localSheetId="4">'5'!#REF!</definedName>
    <definedName name="_Toc105952697" localSheetId="5">'6'!#REF!</definedName>
    <definedName name="_Toc105952698" localSheetId="4">'5'!#REF!</definedName>
    <definedName name="_Toc105952698" localSheetId="5">'6'!#REF!</definedName>
    <definedName name="_xlnm._FilterDatabase" localSheetId="9" hidden="1">'10'!$B$6:$G$6</definedName>
    <definedName name="_xlnm._FilterDatabase" localSheetId="6" hidden="1">'7'!$B$6:$F$6</definedName>
    <definedName name="_xlnm._FilterDatabase" localSheetId="7" hidden="1">'8'!$B$6:$F$6</definedName>
    <definedName name="_xlnm._FilterDatabase" localSheetId="8" hidden="1">'9'!$B$6:$G$6</definedName>
    <definedName name="в" localSheetId="9">#REF!</definedName>
    <definedName name="в" localSheetId="8">#REF!</definedName>
    <definedName name="в">#REF!</definedName>
    <definedName name="о" localSheetId="9">#REF!</definedName>
    <definedName name="о" localSheetId="3">#REF!</definedName>
    <definedName name="о" localSheetId="4">#REF!</definedName>
    <definedName name="о" localSheetId="5">#REF!</definedName>
    <definedName name="о" localSheetId="6">#REF!</definedName>
    <definedName name="о" localSheetId="7">#REF!</definedName>
    <definedName name="о" localSheetId="8">#REF!</definedName>
    <definedName name="о">#REF!</definedName>
    <definedName name="_xlnm.Print_Area" localSheetId="9">'10'!$A$1:$L$93</definedName>
    <definedName name="_xlnm.Print_Area" localSheetId="11">'12'!$A$1:$D$10</definedName>
    <definedName name="_xlnm.Print_Area" localSheetId="13">'14'!$A$1:$H$8</definedName>
    <definedName name="_xlnm.Print_Area" localSheetId="2">'3'!$A$1:$G$46</definedName>
    <definedName name="_xlnm.Print_Area" localSheetId="3">'4'!$A$1:$H$40</definedName>
    <definedName name="_xlnm.Print_Area" localSheetId="4">'5'!$A$1:$F$57</definedName>
    <definedName name="_xlnm.Print_Area" localSheetId="5">'6'!$A$1:$G$64</definedName>
    <definedName name="_xlnm.Print_Area" localSheetId="6">'7'!$A$1:$I$99</definedName>
    <definedName name="_xlnm.Print_Area" localSheetId="7">'8'!$A$1:$K$93</definedName>
    <definedName name="_xlnm.Print_Area" localSheetId="8">'9'!$A$1:$J$99</definedName>
    <definedName name="_xlnm.Print_Area">#REF!</definedName>
    <definedName name="п" localSheetId="9">#REF!</definedName>
    <definedName name="п" localSheetId="11">#REF!</definedName>
    <definedName name="п" localSheetId="13">#REF!</definedName>
    <definedName name="п" localSheetId="2">#REF!</definedName>
    <definedName name="п" localSheetId="3">#REF!</definedName>
    <definedName name="п" localSheetId="4">#REF!</definedName>
    <definedName name="п" localSheetId="5">#REF!</definedName>
    <definedName name="п" localSheetId="6">#REF!</definedName>
    <definedName name="п" localSheetId="7">#REF!</definedName>
    <definedName name="п" localSheetId="8">#REF!</definedName>
    <definedName name="п">#REF!</definedName>
    <definedName name="у" localSheetId="9">#REF!</definedName>
    <definedName name="у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9"/>
  <c r="I50" i="27"/>
  <c r="I49" s="1"/>
  <c r="J53"/>
  <c r="I53"/>
  <c r="H53"/>
  <c r="J52"/>
  <c r="I52"/>
  <c r="H52"/>
  <c r="H55"/>
  <c r="H56"/>
  <c r="G57"/>
  <c r="G56" s="1"/>
  <c r="I57"/>
  <c r="I56" s="1"/>
  <c r="G9" i="6"/>
  <c r="L52" i="30"/>
  <c r="L45" s="1"/>
  <c r="J52"/>
  <c r="I52"/>
  <c r="I45" s="1"/>
  <c r="H52"/>
  <c r="L53"/>
  <c r="J53"/>
  <c r="I53"/>
  <c r="H53"/>
  <c r="J98" i="29"/>
  <c r="J74"/>
  <c r="I74"/>
  <c r="H73"/>
  <c r="H68" s="1"/>
  <c r="H67" s="1"/>
  <c r="H63" s="1"/>
  <c r="H59" s="1"/>
  <c r="H74"/>
  <c r="J55"/>
  <c r="I55"/>
  <c r="I48" s="1"/>
  <c r="H55"/>
  <c r="J56"/>
  <c r="I56"/>
  <c r="H56"/>
  <c r="K92" i="28"/>
  <c r="K52"/>
  <c r="I52"/>
  <c r="K53"/>
  <c r="I53"/>
  <c r="G52"/>
  <c r="G53"/>
  <c r="H65" i="27"/>
  <c r="H64" s="1"/>
  <c r="G62" i="11"/>
  <c r="I98" i="27"/>
  <c r="H74"/>
  <c r="G74"/>
  <c r="H66" i="28"/>
  <c r="E8" i="9"/>
  <c r="J6" i="8"/>
  <c r="I7"/>
  <c r="H7"/>
  <c r="D10" i="17"/>
  <c r="C10"/>
  <c r="I7" i="30"/>
  <c r="J7"/>
  <c r="K7"/>
  <c r="L7"/>
  <c r="K93"/>
  <c r="I88"/>
  <c r="H7"/>
  <c r="L39"/>
  <c r="L38"/>
  <c r="L37"/>
  <c r="J39"/>
  <c r="I38"/>
  <c r="H38"/>
  <c r="J38" s="1"/>
  <c r="I37"/>
  <c r="H37"/>
  <c r="J37" s="1"/>
  <c r="J7" i="29"/>
  <c r="I7"/>
  <c r="H7"/>
  <c r="J40"/>
  <c r="J42"/>
  <c r="J41"/>
  <c r="I40"/>
  <c r="I41"/>
  <c r="H40"/>
  <c r="H41"/>
  <c r="G8" i="11"/>
  <c r="E8"/>
  <c r="E52"/>
  <c r="E61"/>
  <c r="E38"/>
  <c r="E17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 s="1"/>
  <c r="G11"/>
  <c r="G9"/>
  <c r="F9"/>
  <c r="D64"/>
  <c r="D52"/>
  <c r="D61"/>
  <c r="D38"/>
  <c r="D20"/>
  <c r="D8"/>
  <c r="D17"/>
  <c r="E54" i="10"/>
  <c r="E45"/>
  <c r="E31"/>
  <c r="E18"/>
  <c r="E8"/>
  <c r="J8" i="28"/>
  <c r="J7"/>
  <c r="G7"/>
  <c r="H19"/>
  <c r="I37"/>
  <c r="K37" s="1"/>
  <c r="K39"/>
  <c r="I39"/>
  <c r="K38"/>
  <c r="I38"/>
  <c r="H38"/>
  <c r="H37"/>
  <c r="G37"/>
  <c r="G40" i="27"/>
  <c r="I42"/>
  <c r="H41"/>
  <c r="H40" s="1"/>
  <c r="H85" i="28"/>
  <c r="H84" s="1"/>
  <c r="I13"/>
  <c r="K13" s="1"/>
  <c r="I12"/>
  <c r="K12" s="1"/>
  <c r="J92" i="30"/>
  <c r="L92" s="1"/>
  <c r="I91"/>
  <c r="H91"/>
  <c r="J91" s="1"/>
  <c r="L91" s="1"/>
  <c r="J90"/>
  <c r="L90" s="1"/>
  <c r="J89"/>
  <c r="L89" s="1"/>
  <c r="H88"/>
  <c r="J88" s="1"/>
  <c r="J87"/>
  <c r="L87" s="1"/>
  <c r="J86"/>
  <c r="L86" s="1"/>
  <c r="I85"/>
  <c r="H85"/>
  <c r="I84"/>
  <c r="H84"/>
  <c r="I83"/>
  <c r="H83"/>
  <c r="H82"/>
  <c r="H81"/>
  <c r="J80"/>
  <c r="L80" s="1"/>
  <c r="J79"/>
  <c r="L79" s="1"/>
  <c r="I78"/>
  <c r="H78"/>
  <c r="J78" s="1"/>
  <c r="L78" s="1"/>
  <c r="J77"/>
  <c r="L77" s="1"/>
  <c r="J76"/>
  <c r="L76" s="1"/>
  <c r="J75"/>
  <c r="L75" s="1"/>
  <c r="J74"/>
  <c r="L74" s="1"/>
  <c r="J73"/>
  <c r="L73" s="1"/>
  <c r="I72"/>
  <c r="H72"/>
  <c r="I71"/>
  <c r="H71"/>
  <c r="I70"/>
  <c r="H70"/>
  <c r="J69"/>
  <c r="L69" s="1"/>
  <c r="J68"/>
  <c r="L68" s="1"/>
  <c r="J67"/>
  <c r="L67" s="1"/>
  <c r="H66"/>
  <c r="J66" s="1"/>
  <c r="L66" s="1"/>
  <c r="I65"/>
  <c r="H65"/>
  <c r="J65" s="1"/>
  <c r="L65" s="1"/>
  <c r="I64"/>
  <c r="H64"/>
  <c r="J64" s="1"/>
  <c r="L64" s="1"/>
  <c r="J63"/>
  <c r="L63" s="1"/>
  <c r="L62" s="1"/>
  <c r="L61" s="1"/>
  <c r="J62"/>
  <c r="I62"/>
  <c r="H62"/>
  <c r="J61"/>
  <c r="I61"/>
  <c r="H61"/>
  <c r="I60"/>
  <c r="H60"/>
  <c r="L58"/>
  <c r="J58"/>
  <c r="I58"/>
  <c r="H58"/>
  <c r="L57"/>
  <c r="J57"/>
  <c r="I57"/>
  <c r="H57"/>
  <c r="I56"/>
  <c r="H56"/>
  <c r="L54"/>
  <c r="J54"/>
  <c r="H54"/>
  <c r="L50"/>
  <c r="J50"/>
  <c r="I50"/>
  <c r="H50"/>
  <c r="L49"/>
  <c r="J49"/>
  <c r="I49"/>
  <c r="H49"/>
  <c r="L47"/>
  <c r="J47"/>
  <c r="I47"/>
  <c r="H47"/>
  <c r="L46"/>
  <c r="J46"/>
  <c r="I46"/>
  <c r="H46"/>
  <c r="J45"/>
  <c r="H45"/>
  <c r="J44"/>
  <c r="J43"/>
  <c r="L42"/>
  <c r="J42"/>
  <c r="I42"/>
  <c r="H42"/>
  <c r="L41"/>
  <c r="J41"/>
  <c r="I41"/>
  <c r="H41"/>
  <c r="L40"/>
  <c r="J40"/>
  <c r="I40"/>
  <c r="H40"/>
  <c r="J36"/>
  <c r="I35"/>
  <c r="H35"/>
  <c r="J35" s="1"/>
  <c r="L35" s="1"/>
  <c r="I34"/>
  <c r="H34"/>
  <c r="J34" s="1"/>
  <c r="L34" s="1"/>
  <c r="I33"/>
  <c r="H33"/>
  <c r="J33" s="1"/>
  <c r="L33" s="1"/>
  <c r="J32"/>
  <c r="L32" s="1"/>
  <c r="J31"/>
  <c r="L31" s="1"/>
  <c r="I30"/>
  <c r="H30"/>
  <c r="J30" s="1"/>
  <c r="L30" s="1"/>
  <c r="J29"/>
  <c r="L28"/>
  <c r="J28"/>
  <c r="I28"/>
  <c r="H28"/>
  <c r="J26"/>
  <c r="L26" s="1"/>
  <c r="J25"/>
  <c r="L25" s="1"/>
  <c r="I24"/>
  <c r="H24"/>
  <c r="J24" s="1"/>
  <c r="L24" s="1"/>
  <c r="J23"/>
  <c r="L23" s="1"/>
  <c r="J22"/>
  <c r="L22" s="1"/>
  <c r="H21"/>
  <c r="J21" s="1"/>
  <c r="L21" s="1"/>
  <c r="J20"/>
  <c r="L20" s="1"/>
  <c r="I19"/>
  <c r="I14" s="1"/>
  <c r="I8" s="1"/>
  <c r="H19"/>
  <c r="J18"/>
  <c r="L18" s="1"/>
  <c r="J17"/>
  <c r="L17" s="1"/>
  <c r="J15"/>
  <c r="I15"/>
  <c r="H15"/>
  <c r="H14"/>
  <c r="L13"/>
  <c r="J13"/>
  <c r="J12"/>
  <c r="L12" s="1"/>
  <c r="L11" s="1"/>
  <c r="J11"/>
  <c r="I11"/>
  <c r="H11"/>
  <c r="J10"/>
  <c r="I10"/>
  <c r="H10"/>
  <c r="J9"/>
  <c r="I9"/>
  <c r="H9"/>
  <c r="H8"/>
  <c r="H47" i="28"/>
  <c r="I97" i="29"/>
  <c r="H97"/>
  <c r="J96"/>
  <c r="J95"/>
  <c r="I94"/>
  <c r="H94"/>
  <c r="J94" s="1"/>
  <c r="J93"/>
  <c r="J92"/>
  <c r="I91"/>
  <c r="H91"/>
  <c r="I90"/>
  <c r="H90"/>
  <c r="J89"/>
  <c r="I89"/>
  <c r="H89"/>
  <c r="I88"/>
  <c r="H88"/>
  <c r="I87"/>
  <c r="H87"/>
  <c r="J86"/>
  <c r="J85"/>
  <c r="I84"/>
  <c r="H84"/>
  <c r="J84" s="1"/>
  <c r="J83"/>
  <c r="J82"/>
  <c r="J81"/>
  <c r="J80"/>
  <c r="J79"/>
  <c r="I78"/>
  <c r="H78"/>
  <c r="H77" s="1"/>
  <c r="I77"/>
  <c r="I76" s="1"/>
  <c r="H76"/>
  <c r="J75"/>
  <c r="I73"/>
  <c r="J73"/>
  <c r="J72"/>
  <c r="J71"/>
  <c r="J70"/>
  <c r="I69"/>
  <c r="H69"/>
  <c r="I68"/>
  <c r="I67"/>
  <c r="I63" s="1"/>
  <c r="I59" s="1"/>
  <c r="J66"/>
  <c r="J65" s="1"/>
  <c r="J64" s="1"/>
  <c r="I65"/>
  <c r="H65"/>
  <c r="I64"/>
  <c r="H64"/>
  <c r="J61"/>
  <c r="I61"/>
  <c r="H61"/>
  <c r="J60"/>
  <c r="I60"/>
  <c r="H60"/>
  <c r="J57"/>
  <c r="H57"/>
  <c r="J53"/>
  <c r="I53"/>
  <c r="H53"/>
  <c r="J52"/>
  <c r="I52"/>
  <c r="H52"/>
  <c r="J50"/>
  <c r="H50"/>
  <c r="J49"/>
  <c r="I49"/>
  <c r="H49"/>
  <c r="J48"/>
  <c r="H48"/>
  <c r="J47"/>
  <c r="J46"/>
  <c r="J45" s="1"/>
  <c r="I45"/>
  <c r="H45"/>
  <c r="I44"/>
  <c r="H44"/>
  <c r="I43"/>
  <c r="H43"/>
  <c r="J39"/>
  <c r="I38"/>
  <c r="H38"/>
  <c r="J38" s="1"/>
  <c r="I37"/>
  <c r="H37"/>
  <c r="J37" s="1"/>
  <c r="I36"/>
  <c r="H36"/>
  <c r="J36" s="1"/>
  <c r="J35"/>
  <c r="J34"/>
  <c r="I33"/>
  <c r="H33"/>
  <c r="J33" s="1"/>
  <c r="J31"/>
  <c r="I31"/>
  <c r="H31"/>
  <c r="J30"/>
  <c r="I30"/>
  <c r="H30"/>
  <c r="J29"/>
  <c r="J28" s="1"/>
  <c r="I28"/>
  <c r="H28"/>
  <c r="J26"/>
  <c r="J25"/>
  <c r="I24"/>
  <c r="H24"/>
  <c r="J24" s="1"/>
  <c r="J23"/>
  <c r="J22"/>
  <c r="H21"/>
  <c r="J21" s="1"/>
  <c r="J20"/>
  <c r="I19"/>
  <c r="I14" s="1"/>
  <c r="I8" s="1"/>
  <c r="H19"/>
  <c r="J18"/>
  <c r="J17"/>
  <c r="J15"/>
  <c r="I15"/>
  <c r="H15"/>
  <c r="H14"/>
  <c r="J13"/>
  <c r="J12"/>
  <c r="J11" s="1"/>
  <c r="I11"/>
  <c r="H11"/>
  <c r="I10"/>
  <c r="H10"/>
  <c r="I9"/>
  <c r="H9"/>
  <c r="H8"/>
  <c r="I92" i="28"/>
  <c r="G72"/>
  <c r="G78"/>
  <c r="G78" i="27"/>
  <c r="K58" i="28"/>
  <c r="K57" s="1"/>
  <c r="K54"/>
  <c r="K50"/>
  <c r="K49" s="1"/>
  <c r="K47"/>
  <c r="K46" s="1"/>
  <c r="K28"/>
  <c r="H91"/>
  <c r="G91"/>
  <c r="I90"/>
  <c r="K90" s="1"/>
  <c r="I89"/>
  <c r="K89" s="1"/>
  <c r="H88"/>
  <c r="G88"/>
  <c r="I87"/>
  <c r="K87" s="1"/>
  <c r="I86"/>
  <c r="K86" s="1"/>
  <c r="G85"/>
  <c r="G84"/>
  <c r="H83"/>
  <c r="H82" s="1"/>
  <c r="H81" s="1"/>
  <c r="G83"/>
  <c r="I80"/>
  <c r="K80" s="1"/>
  <c r="I79"/>
  <c r="K79" s="1"/>
  <c r="H78"/>
  <c r="I77"/>
  <c r="K77" s="1"/>
  <c r="I76"/>
  <c r="K76" s="1"/>
  <c r="I75"/>
  <c r="K75" s="1"/>
  <c r="I74"/>
  <c r="K74" s="1"/>
  <c r="I73"/>
  <c r="K73" s="1"/>
  <c r="H72"/>
  <c r="I72" s="1"/>
  <c r="K72" s="1"/>
  <c r="G71"/>
  <c r="G70"/>
  <c r="I69"/>
  <c r="K69" s="1"/>
  <c r="I68"/>
  <c r="K68" s="1"/>
  <c r="I67"/>
  <c r="K67" s="1"/>
  <c r="G66"/>
  <c r="G65" s="1"/>
  <c r="G64" s="1"/>
  <c r="H65"/>
  <c r="H64" s="1"/>
  <c r="I63"/>
  <c r="I62" s="1"/>
  <c r="I61" s="1"/>
  <c r="H62"/>
  <c r="G62"/>
  <c r="H61"/>
  <c r="G61"/>
  <c r="I58"/>
  <c r="H58"/>
  <c r="H57" s="1"/>
  <c r="G58"/>
  <c r="I57"/>
  <c r="G57"/>
  <c r="I54"/>
  <c r="G54"/>
  <c r="H52"/>
  <c r="I50"/>
  <c r="H50"/>
  <c r="H49" s="1"/>
  <c r="G50"/>
  <c r="I49"/>
  <c r="G49"/>
  <c r="I47"/>
  <c r="G47"/>
  <c r="G46" s="1"/>
  <c r="I46"/>
  <c r="H46"/>
  <c r="I45"/>
  <c r="I44"/>
  <c r="I43"/>
  <c r="H42"/>
  <c r="G42"/>
  <c r="H41"/>
  <c r="G41"/>
  <c r="H40"/>
  <c r="G40"/>
  <c r="I36"/>
  <c r="H35"/>
  <c r="G35"/>
  <c r="H34"/>
  <c r="G34"/>
  <c r="H33"/>
  <c r="G33"/>
  <c r="I32"/>
  <c r="K32" s="1"/>
  <c r="I31"/>
  <c r="K31" s="1"/>
  <c r="H30"/>
  <c r="G30"/>
  <c r="I29"/>
  <c r="I28" s="1"/>
  <c r="H28"/>
  <c r="G28"/>
  <c r="I26"/>
  <c r="K26" s="1"/>
  <c r="I25"/>
  <c r="K25" s="1"/>
  <c r="H24"/>
  <c r="G24"/>
  <c r="I23"/>
  <c r="K23" s="1"/>
  <c r="I22"/>
  <c r="K22" s="1"/>
  <c r="G21"/>
  <c r="I21" s="1"/>
  <c r="K21" s="1"/>
  <c r="I20"/>
  <c r="K20" s="1"/>
  <c r="I18"/>
  <c r="K18" s="1"/>
  <c r="I17"/>
  <c r="K17" s="1"/>
  <c r="H15"/>
  <c r="G15"/>
  <c r="H11"/>
  <c r="G11"/>
  <c r="H10"/>
  <c r="G10"/>
  <c r="H9"/>
  <c r="G9"/>
  <c r="I34" i="27"/>
  <c r="I35"/>
  <c r="I39"/>
  <c r="H91"/>
  <c r="H90" s="1"/>
  <c r="I79"/>
  <c r="I80"/>
  <c r="I81"/>
  <c r="I82"/>
  <c r="I83"/>
  <c r="I85"/>
  <c r="I86"/>
  <c r="H78"/>
  <c r="I70"/>
  <c r="I71"/>
  <c r="I72"/>
  <c r="I75"/>
  <c r="I74" s="1"/>
  <c r="I92"/>
  <c r="I93"/>
  <c r="I95"/>
  <c r="I96"/>
  <c r="H84"/>
  <c r="G84"/>
  <c r="I84" s="1"/>
  <c r="H69"/>
  <c r="G69"/>
  <c r="H73"/>
  <c r="G73"/>
  <c r="G68" s="1"/>
  <c r="I66"/>
  <c r="I47"/>
  <c r="I46"/>
  <c r="H38"/>
  <c r="G38"/>
  <c r="I31"/>
  <c r="H31"/>
  <c r="G31"/>
  <c r="I26"/>
  <c r="I25"/>
  <c r="I20"/>
  <c r="I22"/>
  <c r="I23"/>
  <c r="H19"/>
  <c r="I17"/>
  <c r="I18"/>
  <c r="H15"/>
  <c r="H97"/>
  <c r="H94"/>
  <c r="H89"/>
  <c r="H61"/>
  <c r="H60" s="1"/>
  <c r="H49"/>
  <c r="H48" s="1"/>
  <c r="H45"/>
  <c r="H43" s="1"/>
  <c r="H37"/>
  <c r="H36" s="1"/>
  <c r="H33"/>
  <c r="H30"/>
  <c r="H28"/>
  <c r="H24"/>
  <c r="H11"/>
  <c r="H9" s="1"/>
  <c r="I13"/>
  <c r="I12"/>
  <c r="G97"/>
  <c r="G94"/>
  <c r="G91"/>
  <c r="G90" s="1"/>
  <c r="G65"/>
  <c r="G64" s="1"/>
  <c r="G61"/>
  <c r="G60" s="1"/>
  <c r="G50"/>
  <c r="G49" s="1"/>
  <c r="G45"/>
  <c r="G43" s="1"/>
  <c r="G37"/>
  <c r="G36" s="1"/>
  <c r="G33"/>
  <c r="G30"/>
  <c r="G28"/>
  <c r="G24"/>
  <c r="G21"/>
  <c r="G19" s="1"/>
  <c r="G15"/>
  <c r="G11"/>
  <c r="G9" s="1"/>
  <c r="I55" l="1"/>
  <c r="I48" s="1"/>
  <c r="G55"/>
  <c r="I38"/>
  <c r="I24"/>
  <c r="I36"/>
  <c r="I94"/>
  <c r="E57" i="10"/>
  <c r="L83" i="30"/>
  <c r="J85"/>
  <c r="L85" s="1"/>
  <c r="L84" s="1"/>
  <c r="I82"/>
  <c r="I81" s="1"/>
  <c r="H93"/>
  <c r="J97" i="29"/>
  <c r="H99"/>
  <c r="G77" i="27"/>
  <c r="I37"/>
  <c r="G10"/>
  <c r="I41"/>
  <c r="I40" s="1"/>
  <c r="I33"/>
  <c r="I97"/>
  <c r="I69"/>
  <c r="H68"/>
  <c r="H67" s="1"/>
  <c r="H63" s="1"/>
  <c r="K45" i="28"/>
  <c r="G45"/>
  <c r="I73" i="27"/>
  <c r="G63" i="11"/>
  <c r="I68" i="27"/>
  <c r="G67"/>
  <c r="G63" s="1"/>
  <c r="E64" i="11"/>
  <c r="I93" i="30"/>
  <c r="J83"/>
  <c r="J70"/>
  <c r="L70" s="1"/>
  <c r="J71"/>
  <c r="L71" s="1"/>
  <c r="J72"/>
  <c r="L72" s="1"/>
  <c r="J60"/>
  <c r="J56" s="1"/>
  <c r="J14"/>
  <c r="J8" s="1"/>
  <c r="J19"/>
  <c r="L19" s="1"/>
  <c r="L10"/>
  <c r="L9"/>
  <c r="J91" i="29"/>
  <c r="J90" s="1"/>
  <c r="J88"/>
  <c r="J87" s="1"/>
  <c r="J77"/>
  <c r="J63"/>
  <c r="J59" s="1"/>
  <c r="J67"/>
  <c r="J68"/>
  <c r="J69"/>
  <c r="J14"/>
  <c r="J19"/>
  <c r="J93" i="28"/>
  <c r="G82"/>
  <c r="G81" s="1"/>
  <c r="I67" i="27"/>
  <c r="H10"/>
  <c r="L14" i="30"/>
  <c r="L60"/>
  <c r="L56" s="1"/>
  <c r="J84"/>
  <c r="J82"/>
  <c r="J81" s="1"/>
  <c r="L88"/>
  <c r="L15"/>
  <c r="L82"/>
  <c r="L81" s="1"/>
  <c r="H60" i="28"/>
  <c r="H56" s="1"/>
  <c r="J10" i="29"/>
  <c r="J9"/>
  <c r="J43"/>
  <c r="J44"/>
  <c r="I99"/>
  <c r="J76"/>
  <c r="J78"/>
  <c r="H14" i="28"/>
  <c r="H8" s="1"/>
  <c r="H7" s="1"/>
  <c r="H71"/>
  <c r="H70" s="1"/>
  <c r="I70" s="1"/>
  <c r="K70" s="1"/>
  <c r="G76" i="27"/>
  <c r="I78"/>
  <c r="H45" i="28"/>
  <c r="G19"/>
  <c r="G14" s="1"/>
  <c r="G8" s="1"/>
  <c r="I30"/>
  <c r="K30" s="1"/>
  <c r="I33"/>
  <c r="K33" s="1"/>
  <c r="I34"/>
  <c r="K34" s="1"/>
  <c r="I35"/>
  <c r="K35" s="1"/>
  <c r="I66"/>
  <c r="K66" s="1"/>
  <c r="I85"/>
  <c r="I84" s="1"/>
  <c r="K83"/>
  <c r="I88"/>
  <c r="I91"/>
  <c r="K91" s="1"/>
  <c r="K85"/>
  <c r="K84" s="1"/>
  <c r="I78"/>
  <c r="K78" s="1"/>
  <c r="I83"/>
  <c r="I82" s="1"/>
  <c r="I81" s="1"/>
  <c r="K63"/>
  <c r="K62" s="1"/>
  <c r="K61" s="1"/>
  <c r="K88"/>
  <c r="I24"/>
  <c r="K24" s="1"/>
  <c r="I19"/>
  <c r="K19" s="1"/>
  <c r="K15"/>
  <c r="I15"/>
  <c r="I42"/>
  <c r="I41" s="1"/>
  <c r="K42"/>
  <c r="K41" s="1"/>
  <c r="K11"/>
  <c r="K10" s="1"/>
  <c r="I11"/>
  <c r="I9" s="1"/>
  <c r="K9"/>
  <c r="I40"/>
  <c r="I64"/>
  <c r="K64" s="1"/>
  <c r="G60"/>
  <c r="I65"/>
  <c r="K65" s="1"/>
  <c r="H88" i="27"/>
  <c r="H87" s="1"/>
  <c r="H77"/>
  <c r="H76" s="1"/>
  <c r="I91"/>
  <c r="I77"/>
  <c r="G14"/>
  <c r="G8" s="1"/>
  <c r="G7" s="1"/>
  <c r="H14"/>
  <c r="H8" s="1"/>
  <c r="H7" s="1"/>
  <c r="G48"/>
  <c r="H44"/>
  <c r="I19"/>
  <c r="G44"/>
  <c r="I21"/>
  <c r="I15"/>
  <c r="G89"/>
  <c r="G88" s="1"/>
  <c r="G87" s="1"/>
  <c r="L93" i="30" l="1"/>
  <c r="I63" i="27"/>
  <c r="G59"/>
  <c r="G99"/>
  <c r="J93" i="30"/>
  <c r="L8"/>
  <c r="J8" i="29"/>
  <c r="J99" s="1"/>
  <c r="I71" i="28"/>
  <c r="K71" s="1"/>
  <c r="H93"/>
  <c r="K40"/>
  <c r="G93"/>
  <c r="I10"/>
  <c r="I14"/>
  <c r="K82"/>
  <c r="K81" s="1"/>
  <c r="I76" i="27"/>
  <c r="I60" i="28"/>
  <c r="G56"/>
  <c r="I14" i="27"/>
  <c r="H59"/>
  <c r="H99"/>
  <c r="F9" i="10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31"/>
  <c r="F8"/>
  <c r="D57"/>
  <c r="D54"/>
  <c r="D45"/>
  <c r="D31"/>
  <c r="D21"/>
  <c r="D18"/>
  <c r="D8"/>
  <c r="G22" i="7"/>
  <c r="G26"/>
  <c r="E36"/>
  <c r="F23"/>
  <c r="F24"/>
  <c r="F8"/>
  <c r="F9"/>
  <c r="F10"/>
  <c r="F11"/>
  <c r="F12"/>
  <c r="F13"/>
  <c r="F14"/>
  <c r="F15"/>
  <c r="F16"/>
  <c r="F17"/>
  <c r="F18"/>
  <c r="F19"/>
  <c r="F20"/>
  <c r="F7"/>
  <c r="E29"/>
  <c r="G29"/>
  <c r="F33"/>
  <c r="F29" s="1"/>
  <c r="E22"/>
  <c r="E23"/>
  <c r="F25"/>
  <c r="E26"/>
  <c r="F27"/>
  <c r="F26" s="1"/>
  <c r="F28"/>
  <c r="D7"/>
  <c r="D16"/>
  <c r="D11"/>
  <c r="D8" s="1"/>
  <c r="D23"/>
  <c r="D26"/>
  <c r="D29"/>
  <c r="G34" i="6"/>
  <c r="G35"/>
  <c r="F23"/>
  <c r="G25"/>
  <c r="F26"/>
  <c r="G33"/>
  <c r="E22"/>
  <c r="E23"/>
  <c r="E29"/>
  <c r="E34"/>
  <c r="E26"/>
  <c r="I90" i="27"/>
  <c r="I89"/>
  <c r="I88" s="1"/>
  <c r="I87" s="1"/>
  <c r="I65"/>
  <c r="I64" s="1"/>
  <c r="I61"/>
  <c r="I60" s="1"/>
  <c r="I45"/>
  <c r="I30"/>
  <c r="I29"/>
  <c r="I28" s="1"/>
  <c r="I11"/>
  <c r="F8" i="11"/>
  <c r="G38"/>
  <c r="K14" i="28" l="1"/>
  <c r="K8" s="1"/>
  <c r="K7" s="1"/>
  <c r="I8"/>
  <c r="I7" s="1"/>
  <c r="D22" i="7"/>
  <c r="D21" s="1"/>
  <c r="D36" s="1"/>
  <c r="I93" i="28"/>
  <c r="I9" i="27"/>
  <c r="I10"/>
  <c r="I56" i="28"/>
  <c r="K60"/>
  <c r="I43" i="27"/>
  <c r="I44"/>
  <c r="I59"/>
  <c r="I8"/>
  <c r="F57" i="10"/>
  <c r="E21" i="7"/>
  <c r="F21" s="1"/>
  <c r="I7" i="27" l="1"/>
  <c r="I99" s="1"/>
  <c r="K93" i="28"/>
  <c r="F22" i="7"/>
  <c r="K56" i="28"/>
  <c r="E21" i="6"/>
  <c r="F19"/>
  <c r="F7" s="1"/>
  <c r="C9" i="2"/>
  <c r="F36" i="6"/>
  <c r="G36" s="1"/>
  <c r="G8"/>
  <c r="G7"/>
  <c r="F29"/>
  <c r="F22" s="1"/>
  <c r="G27"/>
  <c r="G28"/>
  <c r="G26"/>
  <c r="E19"/>
  <c r="E16" s="1"/>
  <c r="E7" s="1"/>
  <c r="E38" s="1"/>
  <c r="E11"/>
  <c r="F16" l="1"/>
  <c r="F8" i="9"/>
  <c r="C10" i="18"/>
  <c r="F21" i="6" l="1"/>
  <c r="F38" s="1"/>
  <c r="G20" i="11"/>
  <c r="G11" i="7"/>
  <c r="G8" s="1"/>
  <c r="G29" i="6"/>
  <c r="G22" s="1"/>
  <c r="G21" s="1"/>
  <c r="G38" s="1"/>
  <c r="G16"/>
  <c r="G19"/>
  <c r="G11"/>
  <c r="G23" i="7" l="1"/>
  <c r="J7" i="8" l="1"/>
  <c r="G61" i="11"/>
  <c r="C61"/>
  <c r="G52"/>
  <c r="G64" s="1"/>
  <c r="C52"/>
  <c r="C38"/>
  <c r="G36"/>
  <c r="C36"/>
  <c r="C20"/>
  <c r="G17"/>
  <c r="C17"/>
  <c r="C8"/>
  <c r="C64" s="1"/>
  <c r="C54" i="10"/>
  <c r="C45"/>
  <c r="C31"/>
  <c r="C30"/>
  <c r="C29"/>
  <c r="C21"/>
  <c r="C18"/>
  <c r="C8"/>
  <c r="H8" i="9"/>
  <c r="G24" i="7"/>
  <c r="G7"/>
  <c r="D26" i="6"/>
  <c r="G24"/>
  <c r="G23"/>
  <c r="D23"/>
  <c r="D22" s="1"/>
  <c r="D21" s="1"/>
  <c r="D19"/>
  <c r="D16" s="1"/>
  <c r="G18"/>
  <c r="G17"/>
  <c r="G15"/>
  <c r="G14"/>
  <c r="D11"/>
  <c r="D8" s="1"/>
  <c r="G10"/>
  <c r="C57" i="10" l="1"/>
  <c r="D7" i="6"/>
  <c r="F36" i="7" l="1"/>
  <c r="G21" l="1"/>
  <c r="G36" s="1"/>
</calcChain>
</file>

<file path=xl/sharedStrings.xml><?xml version="1.0" encoding="utf-8"?>
<sst xmlns="http://schemas.openxmlformats.org/spreadsheetml/2006/main" count="2346" uniqueCount="473">
  <si>
    <t>(тыс. рублей)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</si>
  <si>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</si>
  <si>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</si>
  <si>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</si>
  <si>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801 01 00 00 00 00 0000 000</t>
  </si>
  <si>
    <t>в том числе:</t>
  </si>
  <si>
    <t>Изменение остатков средств на счетах по учету средств бюджета МО "Куюсское сельское поселение"</t>
  </si>
  <si>
    <t>801 01 05 00 00 00 0000 000</t>
  </si>
  <si>
    <t>Кредиты кредитных организаций в валюте Российской Федерации</t>
  </si>
  <si>
    <t>801 01 02 00 00 00 0000 000</t>
  </si>
  <si>
    <t>Получение кредитов от кредитных организаций в валюте Российской Федерации</t>
  </si>
  <si>
    <t>801 01 02 00 00 10 0000 700</t>
  </si>
  <si>
    <t>Получение кредитов от кредитных организаций местными бюджетами в валюте Российской Федерации</t>
  </si>
  <si>
    <t>801 01 02 00 00 10 0000 710</t>
  </si>
  <si>
    <t>Погашение кредитов, предоставленных кредитными организациями в валюте Российской Федерации</t>
  </si>
  <si>
    <t>801 01 02 00 00 10 0000 800</t>
  </si>
  <si>
    <t>Погашение местными бюджетами  кредитов от кредитных организаций в валюте Российской Федерации</t>
  </si>
  <si>
    <t>801 01 02 00 00 10 0000 810</t>
  </si>
  <si>
    <t>Бюджетные кредиты от других бюджетов бюджетной системы Российской Федерации</t>
  </si>
  <si>
    <t>801 01 03 00 00 00 0000 000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</si>
  <si>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 </t>
  </si>
  <si>
    <t>801 01 03 01 00 10 0000 700</t>
  </si>
  <si>
    <t xml:space="preserve">Получение кредитов от других бюджетов бюджетной системы Российской Федерации местными бюджетами в валюте Российской Федерации  </t>
  </si>
  <si>
    <t>801 01 03 01 00 10 0000 710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</si>
  <si>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</si>
  <si>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801 01 03 01 00 10 0000 800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</si>
  <si>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</si>
  <si>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801 01 03 01 00 10 0000 810</t>
  </si>
  <si>
    <t>Иные источники внутреннего финансирования дефицитов бюджетов</t>
  </si>
  <si>
    <t>801 01 06 00 00 00 0000 000</t>
  </si>
  <si>
    <t xml:space="preserve">Акции и иные формы участия в капитале, находящиеся в государственной и муниципальной собственности </t>
  </si>
  <si>
    <t>801 01 06 01 00 00 0000 000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</si>
  <si>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</si>
  <si>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801 01 06 01 00 10 0000 630</t>
  </si>
  <si>
    <t>Средства от продажи акций и иных форм участия в капитале, находящихся в собственности муниципальных образований</t>
  </si>
  <si>
    <t>Бюджетные кредиты, предоставленные внутри страны в валюте Российской Федерации</t>
  </si>
  <si>
    <t>801 01 06 05 00 00 0000 000</t>
  </si>
  <si>
    <t>Возврат бюджетных кредитов, предоставленных внутри страны в валюте Российской Федерации</t>
  </si>
  <si>
    <t>801 01 06 05 00 10 0000 600</t>
  </si>
  <si>
    <t>Возврат бюджетных кредитов, предоставленных юридическим лицам из местных бюджетов  в валюте Российской Федерации</t>
  </si>
  <si>
    <t>801 01 06 05 01 10 0000 640</t>
  </si>
  <si>
    <t>Возврат бюджетных кредитов, предоставленных другим бюджетам бюджетной системы Российской Федерации из местных бюджетов  в валюте Российской Федерации</t>
  </si>
  <si>
    <t>802 01 06 05 02 10 0000 640</t>
  </si>
  <si>
    <t>Предоставление бюджетных кредитов внутри страны в валюте Российской Федерации</t>
  </si>
  <si>
    <t>801 01 06 05 00 00 0000 500</t>
  </si>
  <si>
    <t>Предоставление бюджетных кредитов юридическим лицам из местного бюджета в валюте Российской Федерации</t>
  </si>
  <si>
    <t>801 01 06 05 01 10 0000 540</t>
  </si>
  <si>
    <t>Предоставление бюджетных кредитов другим бюджетам бюджетной системы Российской Федерации местными бюджетами в валюте Российской Федерации</t>
  </si>
  <si>
    <t>801 01 06 05 02 10 0000 540</t>
  </si>
  <si>
    <t>2 02 35118 10 0000 150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</si>
  <si>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</si>
  <si>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</si>
  <si>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</si>
  <si>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Сумма</t>
  </si>
  <si>
    <t>000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</si>
  <si>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</si>
  <si>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</si>
  <si>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</si>
  <si>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</si>
  <si>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</si>
  <si>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</si>
  <si>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</si>
  <si>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</si>
  <si>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</si>
  <si>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</si>
  <si>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1 06 06000 00 0000 110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</si>
  <si>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</si>
  <si>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</si>
  <si>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</si>
  <si>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</si>
  <si>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</si>
  <si>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</si>
  <si>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</si>
  <si>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</si>
  <si>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</si>
  <si>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</si>
  <si>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</si>
  <si>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</si>
  <si>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</si>
  <si>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</si>
  <si>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</si>
  <si>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</si>
  <si>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</si>
  <si>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</si>
  <si>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</si>
  <si>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2 02 02000 00 0000 151</t>
  </si>
  <si>
    <t>Субсидии бюджетам бюджетной системы Российской Федерации</t>
  </si>
  <si>
    <t>2 02 30000 00 0000 150</t>
  </si>
  <si>
    <t>Субвенции бюджетам бюджетной системы Российской Федерации</t>
  </si>
  <si>
    <t>2 02 40000 00 0000 151</t>
  </si>
  <si>
    <t xml:space="preserve">Примечание: форма приложения является типовой, в случае необходимости может быть дополнена (в т.ч. за счет переданных муниципальным районом нормативам отчислений от налогов и сборов), детализирована. По обобщающим кодам доходов в графе «Код главы администратора» следует указать «000. </t>
  </si>
  <si>
    <t>При этом, просим учесть возможное изменение кодов и наименований доходов в соответствии с приказами Министерства финансов Российской Федерации.</t>
  </si>
  <si>
    <t xml:space="preserve">2 02 49999 10 0000 150 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</si>
  <si>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</si>
  <si>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</si>
  <si>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2 19 60010 10 0000 151</t>
  </si>
  <si>
    <t>Возврат остатков субсидий, субвенций и иных межбюджетных трансфертов, имеющих целевое назначение, прошлых лет из бюджета сельских поселений</t>
  </si>
  <si>
    <t>ВСЕГО ДОХОДОВ</t>
  </si>
  <si>
    <t>2 02 25299 00 0000 000</t>
  </si>
  <si>
    <t>Код</t>
  </si>
  <si>
    <t>Наименование программы</t>
  </si>
  <si>
    <t xml:space="preserve">ИТОГО </t>
  </si>
  <si>
    <t>КОД</t>
  </si>
  <si>
    <t>01</t>
  </si>
  <si>
    <t>ИТОГО:</t>
  </si>
  <si>
    <t>х</t>
  </si>
  <si>
    <t>Наименование показателя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</si>
  <si>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</si>
  <si>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</si>
  <si>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</si>
  <si>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</si>
  <si>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</si>
  <si>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</si>
  <si>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</si>
  <si>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</si>
  <si>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</si>
  <si>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</si>
  <si>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</si>
  <si>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</si>
  <si>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</si>
  <si>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</si>
  <si>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</si>
  <si>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Резервный фонд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</si>
  <si>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</si>
  <si>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</si>
  <si>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</si>
  <si>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</si>
  <si>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</si>
  <si>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</si>
  <si>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</si>
  <si>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</si>
  <si>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</si>
  <si>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</si>
  <si>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</si>
  <si>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</si>
  <si>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</si>
  <si>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</si>
  <si>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</si>
  <si>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</si>
  <si>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</si>
  <si>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</si>
  <si>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</si>
  <si>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Другие вопросы в области национальной экономике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</si>
  <si>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</si>
  <si>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</si>
  <si>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</si>
  <si>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</si>
  <si>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</si>
  <si>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</si>
  <si>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</si>
  <si>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</si>
  <si>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</si>
  <si>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</si>
  <si>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</si>
  <si>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</si>
  <si>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</si>
  <si>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</si>
  <si>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</si>
  <si>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</si>
  <si>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</si>
  <si>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</si>
  <si>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</si>
  <si>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</si>
  <si>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</si>
  <si>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</si>
  <si>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</si>
  <si>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</si>
  <si>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</si>
  <si>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</si>
  <si>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</si>
  <si>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</si>
  <si>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</si>
  <si>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</si>
  <si>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</si>
  <si>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</si>
  <si>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</si>
  <si>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</si>
  <si>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</si>
  <si>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Пенсии, пособия, выплачиваемые организациями сектора государственного управления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</si>
  <si>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</si>
  <si>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</si>
  <si>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</si>
  <si>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</si>
  <si>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</si>
  <si>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</si>
  <si>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</si>
  <si>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</si>
  <si>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</si>
  <si>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</si>
  <si>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</si>
  <si>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</si>
  <si>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</si>
  <si>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9999</t>
  </si>
  <si>
    <t>ВСЕГО РАСХОДОВ</t>
  </si>
  <si>
    <t>377,2</t>
  </si>
  <si>
    <t>801,2</t>
  </si>
  <si>
    <t>52,4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</si>
  <si>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</si>
  <si>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</si>
  <si>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</si>
  <si>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</si>
  <si>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</si>
  <si>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</si>
  <si>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</si>
  <si>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</si>
  <si>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</si>
  <si>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</si>
  <si>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</si>
  <si>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</si>
  <si>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</si>
  <si>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913,8</t>
  </si>
  <si>
    <t>1293,4</t>
  </si>
  <si>
    <t>184,5</t>
  </si>
  <si>
    <t>№ п/п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</si>
  <si>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</si>
  <si>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</si>
  <si>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</si>
  <si>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</si>
  <si>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</si>
  <si>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3</t>
  </si>
  <si>
    <t>4</t>
  </si>
  <si>
    <t>5</t>
  </si>
  <si>
    <t>6</t>
  </si>
  <si>
    <t>7</t>
  </si>
  <si>
    <t>1.1.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</si>
  <si>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</si>
  <si>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</si>
  <si>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</si>
  <si>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</si>
  <si>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</si>
  <si>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</si>
  <si>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</si>
  <si>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04</t>
  </si>
  <si>
    <t>Уплата иных платежей</t>
  </si>
  <si>
    <t>853</t>
  </si>
  <si>
    <t>Расходы на выплаты по оплате труда работников администрации муниципального образования</t>
  </si>
  <si>
    <t>Расходы на обеспечение функций администрации муниципального образования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</si>
  <si>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</si>
  <si>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</si>
  <si>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работ,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</si>
  <si>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</si>
  <si>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</si>
  <si>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</si>
  <si>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</si>
  <si>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</si>
  <si>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06</t>
  </si>
  <si>
    <t>Иные межбюджетные трансферты</t>
  </si>
  <si>
    <t>540</t>
  </si>
  <si>
    <t>1.4.</t>
  </si>
  <si>
    <t>99 0 00 00000</t>
  </si>
  <si>
    <t>11</t>
  </si>
  <si>
    <t>870</t>
  </si>
  <si>
    <t>Национальная оборона</t>
  </si>
  <si>
    <t>00</t>
  </si>
  <si>
    <t>03</t>
  </si>
  <si>
    <t>Национальная безопасность и правоохранительная деятельность</t>
  </si>
  <si>
    <t>09</t>
  </si>
  <si>
    <t>10</t>
  </si>
  <si>
    <t>14</t>
  </si>
  <si>
    <t>4.1.</t>
  </si>
  <si>
    <t>Жилищно-коммунальное хозяйство</t>
  </si>
  <si>
    <t>05</t>
  </si>
  <si>
    <t>5.1</t>
  </si>
  <si>
    <t>08</t>
  </si>
  <si>
    <t>Физическая культура и спорт</t>
  </si>
  <si>
    <t>Расходы на выплаты по оплате труда работников физической культуры и спорта</t>
  </si>
  <si>
    <t>111</t>
  </si>
  <si>
    <t>119</t>
  </si>
  <si>
    <t>Условно утверждаемые расходы</t>
  </si>
  <si>
    <t>99</t>
  </si>
  <si>
    <t>8.1.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</si>
  <si>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</si>
  <si>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</si>
  <si>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Администрация Куюсского сельского поселения</t>
  </si>
  <si>
    <t>801</t>
  </si>
  <si>
    <t>1</t>
  </si>
  <si>
    <t>Общегосударственные вопросы</t>
  </si>
  <si>
    <t>1.1</t>
  </si>
  <si>
    <t>1.2</t>
  </si>
  <si>
    <t>Функционирование Правительства Российской Федерации, высших  исполнительной органов государственной власти субъектов Российской Федерации, местных администраций</t>
  </si>
  <si>
    <t>2</t>
  </si>
  <si>
    <t>6.1</t>
  </si>
  <si>
    <t>7.1</t>
  </si>
  <si>
    <t>Наименование передаваемого полномочия</t>
  </si>
  <si>
    <t>Реквизиты соглашения</t>
  </si>
  <si>
    <t>Межбюджетные трансферты из бюджета муниципального образования "Куюсское сельское поселение", бюджету муниципального образования "Чемальский район" на выполнение части полномочий по созданию условий организации досуга и обеспечение услугами организаций культуры</t>
  </si>
  <si>
    <t>Соглашение б/н от "30" октября 2020 года</t>
  </si>
  <si>
    <t>Межбюджетные трансферты из бюджета муниципального образования "Аносинское сельское поселение", бюджету муниципального образования "Чемальский район" на выполнение части полномочий по изготовлению проектов градостроительных планов, разрешений на строительство, разрешение на ввод объектов и т.д.</t>
  </si>
  <si>
    <t xml:space="preserve">Соглашение б/н от </t>
  </si>
  <si>
    <t>Сумма на 2024г.</t>
  </si>
  <si>
    <t>Прочие межбюджетные трансферты, передаваемые бюджетам сельских поселений</t>
  </si>
  <si>
    <r>
      <t>Налог на имущество физических лиц</t>
    </r>
    <r>
      <rPr>
        <i/>
        <sz val="12"/>
        <rFont val="Times New Roman"/>
        <family val="1"/>
        <charset val="204"/>
      </rPr>
      <t xml:space="preserve"> </t>
    </r>
    <r>
      <rPr>
        <i/>
        <sz val="12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</si>
  <si>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2"/>
        <color rgb="FFFF0000"/>
        <rFont val="Times New Roman"/>
        <family val="1"/>
        <charset val="204"/>
      </rPr>
      <t xml:space="preserve"> </t>
    </r>
  </si>
  <si>
    <t>Закупка энергетических ресурсов</t>
  </si>
  <si>
    <t>247</t>
  </si>
  <si>
    <t>1.3</t>
  </si>
  <si>
    <t>01 1 01 01110</t>
  </si>
  <si>
    <t>01 1 У1 01110</t>
  </si>
  <si>
    <t>01 1 У1 S8500</t>
  </si>
  <si>
    <t>01 1 У1 02190</t>
  </si>
  <si>
    <t>01 3 04 01000</t>
  </si>
  <si>
    <t>01 6 01 51180</t>
  </si>
  <si>
    <t>01 5 02 01000</t>
  </si>
  <si>
    <t>01 2 01 S8500</t>
  </si>
  <si>
    <t>Муниципальные служащие фонд оплаты труда государственных (муниципальных) органов</t>
  </si>
  <si>
    <t>Софинансирование расходов местных бюджетов на оплату труда и начисления на выплаты по оплате труда работниковмуниципальным учреждениям.Взносы по обязательному социальному страхованию на выплаты денежного содержания и иные выплаты работникам</t>
  </si>
  <si>
    <t>01 6 03 0300</t>
  </si>
  <si>
    <t>01 6 05 01000</t>
  </si>
  <si>
    <t xml:space="preserve">Оплата за публикование информации о деятельности органов местного самоуправления, опубликование нормативно-правовых актов в средствах массовой информации </t>
  </si>
  <si>
    <t>01 1 У1 03190</t>
  </si>
  <si>
    <t>01 1 У1 03000</t>
  </si>
  <si>
    <t>01 3 00 00000</t>
  </si>
  <si>
    <t xml:space="preserve">Осуществление внутреннего муниципального контроля </t>
  </si>
  <si>
    <t xml:space="preserve">Предоставление иные межбюджетные трансферты на осуществление внутреннего муниципального контроля </t>
  </si>
  <si>
    <t>Изготовление (приобретение) буклетов</t>
  </si>
  <si>
    <t>01 6 03 00000</t>
  </si>
  <si>
    <t>Исполнение переданных полномочий в сфере водоснабжения населения</t>
  </si>
  <si>
    <t>01 4 02 02000</t>
  </si>
  <si>
    <t>01 4 04 01000</t>
  </si>
  <si>
    <t>01 6 03 0Ш200</t>
  </si>
  <si>
    <t>Формирование резера денежных средств на предупреждение и ликвидацию чрезвычайных ситуациях</t>
  </si>
  <si>
    <t>01 2 01 01190</t>
  </si>
  <si>
    <t>Софинансирование расходов местных бюджетов на оплату труда и начисления на выплаты по оплате труда работниковмуниципальным учреждениям.Фонд оплаты труда  учреждений</t>
  </si>
  <si>
    <t>01 2 01 02110</t>
  </si>
  <si>
    <t>2.1</t>
  </si>
  <si>
    <t>3.1</t>
  </si>
  <si>
    <t>5.2</t>
  </si>
  <si>
    <t>Сумма на 2024г</t>
  </si>
  <si>
    <t>8</t>
  </si>
  <si>
    <t>Межбюджетные трансферты из бюджета муниципального образования "Куюсское сельское поселение", бюджету муниципального образования "Чемальский район" на выполнение части полномочий по решению следующих вопросов местного значения организация ритуальных услуг в части создания специализированной службы</t>
  </si>
  <si>
    <t>Соглашение б/н от "20" сентября  2021 года</t>
  </si>
  <si>
    <t>2 02 25299 10 0000 151</t>
  </si>
  <si>
    <t xml:space="preserve">2 02 49999 10 0000 151 </t>
  </si>
  <si>
    <t>2 02 35118 10 0000 151</t>
  </si>
  <si>
    <t xml:space="preserve">Иные межбюджетные трансферты </t>
  </si>
  <si>
    <t>2 02 30024 10 0000 150</t>
  </si>
  <si>
    <t>Субвенции на осуществление первичного воинского учета органами местного самоуправления поселений,муниципальных и городских округов</t>
  </si>
  <si>
    <t>Субвенции бюджетам сельских поселений на выполнение передоваемых полномочий субъектов Российской Федерации</t>
  </si>
  <si>
    <t>Изменение( +/-)</t>
  </si>
  <si>
    <t>Приложение № 1
к Решению "О бюджете  муниципального образования "Куюсское сельское поселение" на 2023 год и плановый период 2024-2025 годы»</t>
  </si>
  <si>
    <t>Сумма  на 2023г.</t>
  </si>
  <si>
    <t>Источники финансирования дефицита  бюджета муниципального образования "Куюсское сельское поселение" на 2023 год</t>
  </si>
  <si>
    <t>Приложение № 2
к Решению «О бюджете муниципального образования "Куюсское сельское поселение" на 2023 год и плановый период 2024-2025годы»</t>
  </si>
  <si>
    <t>Источники финансирования дефицита  бюджета муниципального образования "Куюсское сельское поселение" на плановый период 2024-2025 годы</t>
  </si>
  <si>
    <t>Сумма на 2025г.</t>
  </si>
  <si>
    <t>Приложение 3
к Решению «О бюджете 
муниципального образования Куюсское сельское поселение"
на 2023 год и плановый период 2024 и 2025 годов"</t>
  </si>
  <si>
    <t>Объем поступлений доходов в бюджет муниципального образования "Куюсское сельское поселение" на  2023 год</t>
  </si>
  <si>
    <t>Сумма с учетом изменений на 2023г</t>
  </si>
  <si>
    <t>Приложение 4
к Решению «О бюджете 
муниципального образования К уюсское сельское поселение"
на 2023 год и плановый период 2024 и 2025 годов"</t>
  </si>
  <si>
    <t>Приложение  5
к Решению «О бюджете
муниципального образования "Куюсское сельское поселение"  на 2023   и   плановый   период   2024  и  2025  годов»</t>
  </si>
  <si>
    <t xml:space="preserve">Распределение
бюджетных ассигнований по разделам и подразделам классификации расходов бюджета муниципального образования "Куюсское сельское поселение" на 2023 год </t>
  </si>
  <si>
    <t>Приложение  6
к   Решению  «О бюджете
муниципального образования "Куюсское сельское поселение"  на 2023   и   плановый   период   2024  и  2025  годов»</t>
  </si>
  <si>
    <t>Сумма на 2025г</t>
  </si>
  <si>
    <t>Приложение  7
к Решению «О бюджете 
муниципального образования "Куюсское сельское поселение"
на 2023 год и плановый период 2024 и 2025 годов»</t>
  </si>
  <si>
    <t>Приложение № 11
к Решению «О бюджете муниципального образования "Куюсское сельское поселение" на 2023 год  и на плановый период 2024 и 2025 годов»</t>
  </si>
  <si>
    <t>Иные межбюджетные трансферты, выделяемые из бюджета муниципального образования "Куюсское сельское поселение" на финансирование расходов, связанных с передачей полномочий органам местного самоуправления муниципального образования "Чемальский район" на 2023 год</t>
  </si>
  <si>
    <t>Приложение № 12
к Решению «О бюджете муниципального образования "Куюсское сельское поселение" на 2023 год  и на плановый период 2024 и 2025 годов»</t>
  </si>
  <si>
    <t xml:space="preserve">Дополнительное соглашение  б/н                  от" 05 " октября 2021г   к соглашению б/н от 30 октября 2020 года </t>
  </si>
  <si>
    <t>Приложение 13
к Решению «О бюджете 
муниципального образования "Куюсское сельское поселение"
на 2023 и плановый период 2024 и 2025 годов »</t>
  </si>
  <si>
    <t>Изменения (+/-)</t>
  </si>
  <si>
    <t>Приложение №14
к Решению «О бюджете муниципального образования "Куюсское сельское поселение" на 2023 год  и на плановый период 2024 и 2025 годов»</t>
  </si>
  <si>
    <t>Изменение  (+/-)</t>
  </si>
  <si>
    <t>Основное мероприятие "Обеспечение функционирования  органов местного самоуправления"</t>
  </si>
  <si>
    <t xml:space="preserve">                                       Изменение (+/-)</t>
  </si>
  <si>
    <t>Обеспечение  проведения выборов и референдумов</t>
  </si>
  <si>
    <t>Гражданская оборона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</si>
  <si>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</si>
  <si>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 xml:space="preserve">Мероприятие "Информирование населения о деятельности органов местного самоуправления, опубликование нормативно-правовых актов в средствах массовой информации" </t>
  </si>
  <si>
    <t>07</t>
  </si>
  <si>
    <t>Основное мероприятие "Обеспечение проведения выборов и референдумов"</t>
  </si>
  <si>
    <t>880</t>
  </si>
  <si>
    <t>Резервные средства</t>
  </si>
  <si>
    <t>2.1.1</t>
  </si>
  <si>
    <t>Основное мероприятие "Мобилизационная и вневойсковая подготовка"</t>
  </si>
  <si>
    <t>Мероприятие "Организация и осуществление первичного воинского учета на территориях, где отсутствуют военные комиссариаты</t>
  </si>
  <si>
    <t>Основное мероприятие "Гражданская оборона"</t>
  </si>
  <si>
    <t>Мероприятия "Защита населения и территории от последствий чрезвычайных ситуаций природного и техногенного характера, гражданская оборона"</t>
  </si>
  <si>
    <t>Основное мероприятие "Обеспечение пожарной безопасности"</t>
  </si>
  <si>
    <t>Мероприятия "Защита населения и территории от последствий чрезвычайных ситуаций природного и техногенного характера, обеспечение пожарной безопасности"</t>
  </si>
  <si>
    <t>Основное мероприятие "Развитие жилищно-коммунального комплекса"</t>
  </si>
  <si>
    <t>5.1.1</t>
  </si>
  <si>
    <t>Основное мероприятие "Благоустройство"</t>
  </si>
  <si>
    <t>5.2.1</t>
  </si>
  <si>
    <t>Культура, кинематография</t>
  </si>
  <si>
    <t>6.1.2</t>
  </si>
  <si>
    <t>Основное мероприятие "Сохранение и развитие народного и культурно-досуговой деятельности"</t>
  </si>
  <si>
    <t>Мероприятие "Обеспечение функционирования культурно-досуговой деятельности</t>
  </si>
  <si>
    <t>Основное мероприятие " Создание условий функционирования объектов культуры и спорта"</t>
  </si>
  <si>
    <t>Мероприятие "Материально-техническое обеспечение работников физической культуры и спорта"</t>
  </si>
  <si>
    <t>Сумма  на  2025 г</t>
  </si>
  <si>
    <t>Распределение
бюджетных ассигнований по разделам и подразделам классификации расходов бюджета муниципального образования "Куюсское сельское поселение" на плановый период 2024-2025 год</t>
  </si>
  <si>
    <t>2 02 16001 10 0000 150</t>
  </si>
  <si>
    <t>Дотации бюджетам сельских поселений на выравнивание бюджетной обеспеченности из бюджетов  муниципальных  районов</t>
  </si>
  <si>
    <t>Субсидия на реализацию мероприятия федеральной целевой программы "Увековечиваниеипамяти погибших при защите Отечества на 2019 2024 год"</t>
  </si>
  <si>
    <t>Сумма с учетом изменений на 2024г</t>
  </si>
  <si>
    <t xml:space="preserve">Дополнительное соглашение  б/н                от " 25 " октября 2022г             к соглашению б/н от 30 октября 2020 года </t>
  </si>
  <si>
    <t>Субвенции бюджетам сельских поселений на выполнение передаваемых полномочий субъектов  Российской  Федерации</t>
  </si>
  <si>
    <t>Софинансирование расходов местных бюджетов на оплату труда и начисления на выплаты по оплате труда работниковмуниципальным учреждениям.Фонд оплаты труда.</t>
  </si>
  <si>
    <t>Мероприятие "Другие вопросы в области национальной безопасности и правоохранительной деятельности"</t>
  </si>
  <si>
    <t>Мероприятие " Организация мероприятий в сфере благоустройства общественных территорий поселений"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</si>
  <si>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"Куюсское сельское поселение"  и  плановый  период  2024-2025 годы</t>
  </si>
  <si>
    <t>Приложение  8
к Решению «О бюджете 
муниципального образования "Куюсское сельское поселение"
на 2023 год и плановый период 2024 и 2025 годов»</t>
  </si>
  <si>
    <t>Приложение  9
к Решению «О бюджете 
муниципального образования "Куюсское сельское поселение"
на 2023 год и плановый период 2024 и 2025 годов»</t>
  </si>
  <si>
    <t xml:space="preserve">Ведомственная структура расходов бюджета  муниципального образования "Куюсское сельское поселение" на 2023год </t>
  </si>
  <si>
    <t>Гавный распорядитель</t>
  </si>
  <si>
    <t>9</t>
  </si>
  <si>
    <t>Приложение  10
к Решению «О бюджете 
муниципального образования "Куюсское сельское поселение"
на 2023 год и плановый период 2024 и 2025 годов»</t>
  </si>
  <si>
    <t>Ведомственная структура расходов бюджета муниципального образования "Куюсское сельское поселение" и  плановый  период  2024-2025 годы</t>
  </si>
  <si>
    <t>Главный распорядитель</t>
  </si>
  <si>
    <t>3.1.1</t>
  </si>
  <si>
    <t>Сумма  на 2024г</t>
  </si>
  <si>
    <t>Сумма на 2023 г</t>
  </si>
  <si>
    <t>Мероприятие " Расходы связанные с реализацией федеральной целевой прграммы "Увекавечивание памяти погибших при защите Отечества на 2019-2024 годы" установка мемориальных знаков</t>
  </si>
  <si>
    <t>3.2.1</t>
  </si>
  <si>
    <t>7.1.1</t>
  </si>
  <si>
    <t>6.1.1</t>
  </si>
  <si>
    <t xml:space="preserve"> Изменение (+/-)</t>
  </si>
  <si>
    <t>Мероприятие "Проведение выборов в представительный орган муниципального  образования" "</t>
  </si>
  <si>
    <t>Специальные расходы</t>
  </si>
  <si>
    <t>Сумма на 2023г</t>
  </si>
  <si>
    <t>1.4</t>
  </si>
  <si>
    <t>13</t>
  </si>
  <si>
    <t>Основное мероприятие "Другие общегосударственные вопросы"</t>
  </si>
  <si>
    <t>Мероприятие "Осуществление государственных полномочий Республики Алтай в области  законодательства об административных правонарушениях"</t>
  </si>
  <si>
    <t>01 1 У1 45300</t>
  </si>
  <si>
    <t>Изменения       (+/-)</t>
  </si>
  <si>
    <t>Сумма на 2025 г</t>
  </si>
  <si>
    <t>Мероприятие "Осуществление государственных полномочий Республики Алтай в области  законодательства об административных правонарушений"</t>
  </si>
  <si>
    <t>Сумма с учетом изменений на  2023 г</t>
  </si>
  <si>
    <t>Сумма  с учетом изменений  на  2024 г</t>
  </si>
  <si>
    <t>Сумма с учетом изменений на 2024 г</t>
  </si>
  <si>
    <t>Сумма на        2025г</t>
  </si>
  <si>
    <t>Объем поступлений доходов в бюджет муниципального образования "Куюсское сельское поселение" на  плановый  период  2024-2025 год</t>
  </si>
  <si>
    <t>01 4 04 L 2992</t>
  </si>
  <si>
    <t>Основное мероприятие  "Софинансирование расходов на реализацию федеральной целевой прграммы "Увекавечивание памяти погибших при защите Отечества на 2019-2024 годы" установка мемориальных знаков</t>
  </si>
  <si>
    <t>01  4 04 L 2992</t>
  </si>
  <si>
    <t>5.3.1</t>
  </si>
  <si>
    <t>Основное мероприятие "Другие вопросы в области национальной безопасности и правоохранительной деятельности"</t>
  </si>
  <si>
    <t>Мероприятие "Противодействие коррупции"</t>
  </si>
  <si>
    <t>Сумма с учетом        изменений на 2023г</t>
  </si>
  <si>
    <t xml:space="preserve">Распределение бюджетных ассигнований по разделам, подразделам, целевым статьям (муниципальным) программам и непрограммным направлениям  деятельности, группам (группам и подгруппам) видов расходов классификации расходов бюджета муниципального образования "Куюсское сельское поселение"  на 2023год </t>
  </si>
  <si>
    <t>3.3.1</t>
  </si>
  <si>
    <t>Основное мероприятие "Обеспечение эффективности работы объектов культуры и спрорта"</t>
  </si>
  <si>
    <t>Основное мероприятие "Обеспечение эффективности работы объектов культуры и спорта"</t>
  </si>
  <si>
    <t>1.5</t>
  </si>
  <si>
    <t>1.6</t>
  </si>
  <si>
    <t>Резервный  фонд местной администрации</t>
  </si>
  <si>
    <t>Прочие расходы</t>
  </si>
  <si>
    <t>Резервный  фонд</t>
  </si>
  <si>
    <t>Основное мероприятие "Создание условий функционирования объектов культуры и спорта"</t>
  </si>
  <si>
    <t>Мероприятие "Проведение выборов в представительный орган муниципального  образования""</t>
  </si>
  <si>
    <t>Резервный фонд местной администрации</t>
  </si>
  <si>
    <t>Основное мероприятие "Софинансирование расходов на реализацию  федеральной целевой программы "Увекавечивание памяти погибших при  защите Отечества на 2019-2024 годы" установка мемориальных знаков</t>
  </si>
  <si>
    <t>1.7</t>
  </si>
  <si>
    <t>(тыс.руб.)</t>
  </si>
  <si>
    <t xml:space="preserve">       (тыс.руб.)</t>
  </si>
  <si>
    <t xml:space="preserve">        (тыс.руб.)</t>
  </si>
  <si>
    <t xml:space="preserve">    (тыс.руб.)</t>
  </si>
  <si>
    <t>Мероприятие " Расходы связанные с реализацией федеральной целевой программы "Увекавечивание памяти погибших пр защите Отечества на 2019-2024 годы" установка мемориальных знаков</t>
  </si>
  <si>
    <t>1,5</t>
  </si>
  <si>
    <t xml:space="preserve">         (тыс.руб.)</t>
  </si>
  <si>
    <t xml:space="preserve">                          (тыс.руб.)</t>
  </si>
  <si>
    <t>(тыс. руб.)</t>
  </si>
  <si>
    <t>Сумма на                        2023 г</t>
  </si>
  <si>
    <t>Иные межбюджетные трансферты, выделяемые из бюджета муниципального образования "Куюсское сельское поселение" на финансирование расходов, связанных с передачей полномочий органам местного самоуправления муниципального образования "Чемальский район" и  на плановый период 2024 - 2025 годов</t>
  </si>
  <si>
    <t>Сумма на                 2024 г</t>
  </si>
  <si>
    <t>Сумма на                 2025 г</t>
  </si>
  <si>
    <t xml:space="preserve">Распределение бюджетных ассигнований местного бюджета на реализацию                                       муниципальных программ  на 2023 год </t>
  </si>
  <si>
    <t>Сумма с учетом изменений  на 2023г</t>
  </si>
  <si>
    <t>Распределение бюджетных ассигнований местного бюджета на реализацию муниципальных программ муниципального образования "Куюсское сельское поселение"  на пановый период 2024 - 2025  годов</t>
  </si>
  <si>
    <t>Муниципальная программа "Комплексное развитие территории МО "Куюсское сельское поселение на 2021-2026 гг."</t>
  </si>
  <si>
    <t>Муниципальная программа "Комплексное развитие территории МО "Куюсское сельское поселение" на 2021 - 2026 гг</t>
  </si>
  <si>
    <t>01 6 05 00000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</si>
</sst>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_р_._-;\-* #,##0_р_._-;_-* &quot;-&quot;_р_.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indexed="10"/>
      <name val="Times New Roman"/>
      <family val="1"/>
      <charset val="204"/>
    </font>
    <font>
      <b/>
      <sz val="12"/>
      <color indexed="8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10" fillId="0" borderId="0">
      <alignment vertical="top"/>
    </xf>
    <xf numFmtId="0" fontId="1" fillId="0" borderId="0"/>
    <xf numFmtId="167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74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right"/>
    </xf>
    <xf numFmtId="164" fontId="2" fillId="0" borderId="0" xfId="2" applyFont="1" applyFill="1" applyAlignment="1">
      <alignment horizontal="right"/>
    </xf>
    <xf numFmtId="0" fontId="5" fillId="0" borderId="1" xfId="1" applyFont="1" applyFill="1" applyBorder="1" applyAlignment="1">
      <alignment vertical="top"/>
    </xf>
    <xf numFmtId="49" fontId="2" fillId="0" borderId="1" xfId="1" applyNumberFormat="1" applyFont="1" applyFill="1" applyBorder="1" applyAlignment="1"/>
    <xf numFmtId="2" fontId="5" fillId="0" borderId="1" xfId="2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justify" vertical="top"/>
    </xf>
    <xf numFmtId="49" fontId="5" fillId="0" borderId="1" xfId="1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justify" vertical="top"/>
    </xf>
    <xf numFmtId="166" fontId="5" fillId="0" borderId="1" xfId="2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justify" vertical="top" wrapText="1"/>
    </xf>
    <xf numFmtId="166" fontId="2" fillId="0" borderId="1" xfId="2" applyNumberFormat="1" applyFont="1" applyFill="1" applyBorder="1" applyAlignment="1">
      <alignment horizontal="center" vertical="top"/>
    </xf>
    <xf numFmtId="0" fontId="5" fillId="0" borderId="1" xfId="3" applyFont="1" applyFill="1" applyBorder="1" applyAlignment="1">
      <alignment horizontal="justify" vertical="top"/>
    </xf>
    <xf numFmtId="49" fontId="5" fillId="0" borderId="1" xfId="3" applyNumberFormat="1" applyFont="1" applyFill="1" applyBorder="1" applyAlignment="1">
      <alignment horizontal="center"/>
    </xf>
    <xf numFmtId="0" fontId="2" fillId="0" borderId="1" xfId="3" applyFont="1" applyFill="1" applyBorder="1" applyAlignment="1">
      <alignment horizontal="justify" vertical="top"/>
    </xf>
    <xf numFmtId="49" fontId="2" fillId="0" borderId="1" xfId="3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top" wrapText="1"/>
    </xf>
    <xf numFmtId="164" fontId="5" fillId="0" borderId="1" xfId="2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wrapText="1"/>
    </xf>
    <xf numFmtId="164" fontId="2" fillId="0" borderId="1" xfId="2" applyFont="1" applyFill="1" applyBorder="1" applyAlignment="1">
      <alignment horizontal="left" vertical="top" wrapText="1"/>
    </xf>
    <xf numFmtId="164" fontId="2" fillId="0" borderId="0" xfId="2" applyFont="1" applyFill="1" applyAlignment="1">
      <alignment horizontal="center"/>
    </xf>
    <xf numFmtId="164" fontId="2" fillId="0" borderId="0" xfId="2" applyFont="1" applyFill="1"/>
    <xf numFmtId="0" fontId="2" fillId="0" borderId="1" xfId="5" applyFont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/>
    </xf>
    <xf numFmtId="0" fontId="13" fillId="0" borderId="0" xfId="5" applyFont="1"/>
    <xf numFmtId="0" fontId="2" fillId="0" borderId="0" xfId="5" applyFont="1" applyAlignment="1">
      <alignment vertical="top" wrapText="1"/>
    </xf>
    <xf numFmtId="0" fontId="2" fillId="0" borderId="0" xfId="5" applyFont="1" applyAlignment="1">
      <alignment horizontal="right" vertical="top" wrapText="1"/>
    </xf>
    <xf numFmtId="0" fontId="13" fillId="0" borderId="0" xfId="5" applyFont="1" applyAlignment="1">
      <alignment horizontal="justify"/>
    </xf>
    <xf numFmtId="0" fontId="4" fillId="0" borderId="0" xfId="5" applyFont="1" applyAlignment="1">
      <alignment horizontal="left"/>
    </xf>
    <xf numFmtId="0" fontId="3" fillId="0" borderId="0" xfId="5" applyFont="1" applyAlignment="1">
      <alignment horizontal="left"/>
    </xf>
    <xf numFmtId="0" fontId="3" fillId="0" borderId="1" xfId="5" applyFont="1" applyBorder="1" applyAlignment="1">
      <alignment horizontal="center" vertical="top" wrapText="1"/>
    </xf>
    <xf numFmtId="0" fontId="4" fillId="0" borderId="0" xfId="5" applyFont="1"/>
    <xf numFmtId="0" fontId="14" fillId="0" borderId="0" xfId="5" applyFont="1"/>
    <xf numFmtId="0" fontId="5" fillId="0" borderId="3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justify" vertical="center" wrapText="1"/>
    </xf>
    <xf numFmtId="0" fontId="2" fillId="0" borderId="0" xfId="5" applyFont="1"/>
    <xf numFmtId="0" fontId="3" fillId="0" borderId="0" xfId="5" applyFont="1" applyAlignment="1">
      <alignment horizontal="center" vertical="top" wrapText="1"/>
    </xf>
    <xf numFmtId="0" fontId="4" fillId="0" borderId="0" xfId="5" applyFont="1" applyAlignment="1">
      <alignment horizontal="center" vertical="top" wrapText="1"/>
    </xf>
    <xf numFmtId="0" fontId="2" fillId="0" borderId="0" xfId="5" applyFont="1" applyAlignment="1">
      <alignment horizontal="right"/>
    </xf>
    <xf numFmtId="0" fontId="3" fillId="0" borderId="2" xfId="5" applyFont="1" applyBorder="1" applyAlignment="1">
      <alignment horizontal="center" vertical="top" wrapText="1"/>
    </xf>
    <xf numFmtId="0" fontId="2" fillId="0" borderId="1" xfId="5" applyFont="1" applyBorder="1" applyAlignment="1">
      <alignment horizontal="center" vertical="center" wrapText="1"/>
    </xf>
    <xf numFmtId="165" fontId="2" fillId="0" borderId="1" xfId="5" applyNumberFormat="1" applyFont="1" applyFill="1" applyBorder="1" applyAlignment="1">
      <alignment horizontal="center" vertical="center" wrapText="1"/>
    </xf>
    <xf numFmtId="0" fontId="5" fillId="0" borderId="1" xfId="5" applyFont="1" applyBorder="1" applyAlignment="1">
      <alignment horizontal="center"/>
    </xf>
    <xf numFmtId="0" fontId="16" fillId="0" borderId="0" xfId="5" applyFont="1"/>
    <xf numFmtId="0" fontId="12" fillId="0" borderId="0" xfId="5" applyFont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165" fontId="5" fillId="2" borderId="1" xfId="5" applyNumberFormat="1" applyFont="1" applyFill="1" applyBorder="1" applyAlignment="1">
      <alignment horizontal="center" vertical="center" wrapText="1"/>
    </xf>
    <xf numFmtId="165" fontId="15" fillId="2" borderId="1" xfId="5" applyNumberFormat="1" applyFont="1" applyFill="1" applyBorder="1" applyAlignment="1">
      <alignment horizontal="center" vertical="center" wrapText="1"/>
    </xf>
    <xf numFmtId="165" fontId="17" fillId="2" borderId="1" xfId="5" applyNumberFormat="1" applyFont="1" applyFill="1" applyBorder="1" applyAlignment="1">
      <alignment horizontal="center" vertical="center" wrapText="1"/>
    </xf>
    <xf numFmtId="0" fontId="2" fillId="0" borderId="1" xfId="5" applyNumberFormat="1" applyFont="1" applyBorder="1" applyAlignment="1">
      <alignment horizontal="left" wrapText="1"/>
    </xf>
    <xf numFmtId="0" fontId="2" fillId="0" borderId="2" xfId="5" applyFont="1" applyBorder="1" applyAlignment="1">
      <alignment horizontal="center" vertical="center" wrapText="1"/>
    </xf>
    <xf numFmtId="0" fontId="2" fillId="0" borderId="0" xfId="5" applyFont="1" applyAlignment="1">
      <alignment horizontal="left" vertical="top" wrapText="1"/>
    </xf>
    <xf numFmtId="0" fontId="3" fillId="0" borderId="2" xfId="5" applyFont="1" applyBorder="1" applyAlignment="1">
      <alignment horizontal="center" vertical="center" wrapText="1"/>
    </xf>
    <xf numFmtId="165" fontId="2" fillId="0" borderId="1" xfId="5" applyNumberFormat="1" applyFont="1" applyBorder="1" applyAlignment="1">
      <alignment horizontal="center" vertical="center" wrapText="1"/>
    </xf>
    <xf numFmtId="165" fontId="5" fillId="0" borderId="1" xfId="5" applyNumberFormat="1" applyFont="1" applyBorder="1" applyAlignment="1">
      <alignment horizontal="center" wrapText="1"/>
    </xf>
    <xf numFmtId="0" fontId="2" fillId="0" borderId="1" xfId="5" applyNumberFormat="1" applyFont="1" applyBorder="1" applyAlignment="1">
      <alignment horizontal="left" vertical="top" wrapText="1"/>
    </xf>
    <xf numFmtId="0" fontId="2" fillId="0" borderId="0" xfId="1" applyFont="1" applyFill="1" applyAlignment="1">
      <alignment horizontal="left" vertical="top"/>
    </xf>
    <xf numFmtId="0" fontId="5" fillId="0" borderId="1" xfId="1" applyFont="1" applyFill="1" applyBorder="1" applyAlignment="1">
      <alignment horizont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49" fontId="5" fillId="0" borderId="1" xfId="5" applyNumberFormat="1" applyFont="1" applyBorder="1" applyAlignment="1">
      <alignment horizontal="center" vertical="center"/>
    </xf>
    <xf numFmtId="0" fontId="5" fillId="0" borderId="1" xfId="5" applyFont="1" applyBorder="1" applyAlignment="1">
      <alignment horizontal="justify" vertical="center" wrapText="1"/>
    </xf>
    <xf numFmtId="165" fontId="5" fillId="0" borderId="1" xfId="5" applyNumberFormat="1" applyFont="1" applyBorder="1" applyAlignment="1">
      <alignment horizontal="center" vertical="center" wrapText="1"/>
    </xf>
    <xf numFmtId="0" fontId="2" fillId="0" borderId="1" xfId="5" applyFont="1" applyBorder="1" applyAlignment="1">
      <alignment horizontal="justify" vertical="center" wrapText="1"/>
    </xf>
    <xf numFmtId="2" fontId="5" fillId="0" borderId="1" xfId="5" applyNumberFormat="1" applyFont="1" applyBorder="1" applyAlignment="1">
      <alignment horizontal="center" vertical="center" wrapText="1"/>
    </xf>
    <xf numFmtId="2" fontId="2" fillId="0" borderId="1" xfId="5" applyNumberFormat="1" applyFont="1" applyBorder="1" applyAlignment="1">
      <alignment horizontal="center" vertical="center" wrapText="1"/>
    </xf>
    <xf numFmtId="49" fontId="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/>
    </xf>
    <xf numFmtId="165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165" fontId="17" fillId="0" borderId="1" xfId="5" applyNumberFormat="1" applyFont="1" applyBorder="1" applyAlignment="1">
      <alignment horizontal="center" vertical="center" wrapText="1"/>
    </xf>
    <xf numFmtId="165" fontId="5" fillId="0" borderId="1" xfId="5" applyNumberFormat="1" applyFont="1" applyBorder="1" applyAlignment="1">
      <alignment horizontal="center" vertical="center"/>
    </xf>
    <xf numFmtId="165" fontId="2" fillId="0" borderId="1" xfId="5" applyNumberFormat="1" applyFont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 wrapText="1"/>
    </xf>
    <xf numFmtId="49" fontId="17" fillId="2" borderId="1" xfId="5" applyNumberFormat="1" applyFont="1" applyFill="1" applyBorder="1" applyAlignment="1">
      <alignment horizontal="center" vertical="center" wrapText="1"/>
    </xf>
    <xf numFmtId="49" fontId="2" fillId="2" borderId="1" xfId="5" applyNumberFormat="1" applyFont="1" applyFill="1" applyBorder="1" applyAlignment="1">
      <alignment horizontal="center" vertical="top" wrapText="1"/>
    </xf>
    <xf numFmtId="165" fontId="2" fillId="2" borderId="1" xfId="5" applyNumberFormat="1" applyFont="1" applyFill="1" applyBorder="1" applyAlignment="1">
      <alignment horizontal="center" vertical="center" wrapText="1"/>
    </xf>
    <xf numFmtId="2" fontId="2" fillId="2" borderId="1" xfId="5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/>
    </xf>
    <xf numFmtId="0" fontId="2" fillId="0" borderId="0" xfId="5" applyFont="1" applyAlignment="1">
      <alignment horizontal="right" vertical="top" wrapText="1"/>
    </xf>
    <xf numFmtId="0" fontId="5" fillId="0" borderId="1" xfId="5" applyFont="1" applyBorder="1" applyAlignment="1">
      <alignment horizontal="center"/>
    </xf>
    <xf numFmtId="165" fontId="2" fillId="2" borderId="1" xfId="5" applyNumberFormat="1" applyFont="1" applyFill="1" applyBorder="1" applyAlignment="1">
      <alignment horizontal="center" vertical="justify"/>
    </xf>
    <xf numFmtId="165" fontId="2" fillId="2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left" vertical="center" wrapText="1"/>
    </xf>
    <xf numFmtId="3" fontId="2" fillId="2" borderId="1" xfId="5" applyNumberFormat="1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left" vertical="center" wrapText="1"/>
    </xf>
    <xf numFmtId="0" fontId="5" fillId="2" borderId="1" xfId="5" applyFont="1" applyFill="1" applyBorder="1" applyAlignment="1">
      <alignment horizontal="justify" vertical="center" wrapText="1"/>
    </xf>
    <xf numFmtId="1" fontId="5" fillId="2" borderId="1" xfId="5" applyNumberFormat="1" applyFont="1" applyFill="1" applyBorder="1" applyAlignment="1">
      <alignment horizontal="center" vertical="center"/>
    </xf>
    <xf numFmtId="1" fontId="2" fillId="2" borderId="1" xfId="5" applyNumberFormat="1" applyFont="1" applyFill="1" applyBorder="1" applyAlignment="1">
      <alignment horizontal="center" vertical="center"/>
    </xf>
    <xf numFmtId="165" fontId="5" fillId="2" borderId="1" xfId="5" applyNumberFormat="1" applyFont="1" applyFill="1" applyBorder="1" applyAlignment="1">
      <alignment horizontal="center" vertical="center"/>
    </xf>
    <xf numFmtId="0" fontId="5" fillId="2" borderId="1" xfId="5" applyNumberFormat="1" applyFont="1" applyFill="1" applyBorder="1" applyAlignment="1">
      <alignment horizontal="left" vertical="justify" wrapText="1"/>
    </xf>
    <xf numFmtId="0" fontId="2" fillId="2" borderId="1" xfId="5" applyFont="1" applyFill="1" applyBorder="1" applyAlignment="1">
      <alignment horizontal="left" vertical="justify" wrapText="1"/>
    </xf>
    <xf numFmtId="0" fontId="15" fillId="0" borderId="0" xfId="0" applyFont="1"/>
    <xf numFmtId="0" fontId="5" fillId="0" borderId="0" xfId="5" applyFont="1" applyAlignment="1">
      <alignment horizontal="left"/>
    </xf>
    <xf numFmtId="0" fontId="2" fillId="0" borderId="0" xfId="5" applyFont="1" applyAlignment="1">
      <alignment horizontal="left"/>
    </xf>
    <xf numFmtId="0" fontId="5" fillId="0" borderId="2" xfId="5" applyFont="1" applyBorder="1" applyAlignment="1">
      <alignment horizontal="center" vertical="center" wrapText="1"/>
    </xf>
    <xf numFmtId="0" fontId="2" fillId="2" borderId="0" xfId="5" applyFont="1" applyFill="1"/>
    <xf numFmtId="49" fontId="2" fillId="2" borderId="1" xfId="5" applyNumberFormat="1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49" fontId="5" fillId="2" borderId="1" xfId="5" applyNumberFormat="1" applyFont="1" applyFill="1" applyBorder="1" applyAlignment="1">
      <alignment horizontal="left" vertical="center" wrapText="1"/>
    </xf>
    <xf numFmtId="49" fontId="20" fillId="2" borderId="1" xfId="5" applyNumberFormat="1" applyFont="1" applyFill="1" applyBorder="1" applyAlignment="1">
      <alignment horizontal="center" vertical="center" wrapText="1"/>
    </xf>
    <xf numFmtId="49" fontId="15" fillId="2" borderId="1" xfId="5" applyNumberFormat="1" applyFont="1" applyFill="1" applyBorder="1" applyAlignment="1">
      <alignment vertical="top" wrapText="1"/>
    </xf>
    <xf numFmtId="49" fontId="15" fillId="2" borderId="1" xfId="5" applyNumberFormat="1" applyFont="1" applyFill="1" applyBorder="1" applyAlignment="1">
      <alignment horizontal="center" vertical="center" wrapText="1"/>
    </xf>
    <xf numFmtId="49" fontId="5" fillId="2" borderId="1" xfId="5" applyNumberFormat="1" applyFont="1" applyFill="1" applyBorder="1" applyAlignment="1">
      <alignment horizontal="justify" vertical="distributed" wrapText="1"/>
    </xf>
    <xf numFmtId="49" fontId="17" fillId="2" borderId="1" xfId="5" applyNumberFormat="1" applyFont="1" applyFill="1" applyBorder="1" applyAlignment="1">
      <alignment vertical="top" wrapText="1"/>
    </xf>
    <xf numFmtId="49" fontId="17" fillId="2" borderId="1" xfId="5" applyNumberFormat="1" applyFont="1" applyFill="1" applyBorder="1" applyAlignment="1">
      <alignment horizontal="center" vertical="center"/>
    </xf>
    <xf numFmtId="49" fontId="15" fillId="2" borderId="1" xfId="5" applyNumberFormat="1" applyFont="1" applyFill="1" applyBorder="1" applyAlignment="1">
      <alignment horizontal="center" vertical="center"/>
    </xf>
    <xf numFmtId="165" fontId="2" fillId="2" borderId="1" xfId="5" applyNumberFormat="1" applyFont="1" applyFill="1" applyBorder="1" applyAlignment="1">
      <alignment horizontal="center"/>
    </xf>
    <xf numFmtId="49" fontId="17" fillId="2" borderId="5" xfId="5" applyNumberFormat="1" applyFont="1" applyFill="1" applyBorder="1" applyAlignment="1">
      <alignment vertical="top" wrapText="1"/>
    </xf>
    <xf numFmtId="49" fontId="17" fillId="2" borderId="5" xfId="5" applyNumberFormat="1" applyFont="1" applyFill="1" applyBorder="1" applyAlignment="1">
      <alignment horizontal="center" vertical="center" wrapText="1"/>
    </xf>
    <xf numFmtId="165" fontId="5" fillId="2" borderId="5" xfId="5" applyNumberFormat="1" applyFont="1" applyFill="1" applyBorder="1" applyAlignment="1">
      <alignment horizontal="center" vertical="center" wrapText="1"/>
    </xf>
    <xf numFmtId="49" fontId="5" fillId="2" borderId="1" xfId="5" applyNumberFormat="1" applyFont="1" applyFill="1" applyBorder="1" applyAlignment="1">
      <alignment vertical="top" wrapText="1"/>
    </xf>
    <xf numFmtId="0" fontId="15" fillId="2" borderId="1" xfId="5" applyFont="1" applyFill="1" applyBorder="1" applyAlignment="1">
      <alignment horizontal="left" vertical="top" wrapText="1"/>
    </xf>
    <xf numFmtId="165" fontId="5" fillId="2" borderId="1" xfId="5" applyNumberFormat="1" applyFont="1" applyFill="1" applyBorder="1" applyAlignment="1">
      <alignment horizontal="center" wrapText="1"/>
    </xf>
    <xf numFmtId="49" fontId="21" fillId="2" borderId="1" xfId="5" applyNumberFormat="1" applyFont="1" applyFill="1" applyBorder="1" applyAlignment="1">
      <alignment horizontal="center" vertical="center" wrapText="1"/>
    </xf>
    <xf numFmtId="49" fontId="17" fillId="2" borderId="1" xfId="5" applyNumberFormat="1" applyFont="1" applyFill="1" applyBorder="1" applyAlignment="1">
      <alignment horizontal="center" vertical="top" wrapText="1"/>
    </xf>
    <xf numFmtId="49" fontId="15" fillId="2" borderId="1" xfId="5" applyNumberFormat="1" applyFont="1" applyFill="1" applyBorder="1" applyAlignment="1">
      <alignment horizontal="center" vertical="top" wrapText="1"/>
    </xf>
    <xf numFmtId="0" fontId="17" fillId="2" borderId="1" xfId="5" applyFont="1" applyFill="1" applyBorder="1" applyAlignment="1">
      <alignment horizontal="left" vertical="top" wrapText="1"/>
    </xf>
    <xf numFmtId="0" fontId="5" fillId="2" borderId="1" xfId="5" applyFont="1" applyFill="1" applyBorder="1" applyAlignment="1">
      <alignment vertical="top" wrapText="1"/>
    </xf>
    <xf numFmtId="0" fontId="22" fillId="2" borderId="1" xfId="5" applyFont="1" applyFill="1" applyBorder="1" applyAlignment="1">
      <alignment horizontal="left" vertical="top" wrapText="1"/>
    </xf>
    <xf numFmtId="0" fontId="6" fillId="2" borderId="1" xfId="5" applyFont="1" applyFill="1" applyBorder="1" applyAlignment="1">
      <alignment horizontal="left" vertical="top" wrapText="1"/>
    </xf>
    <xf numFmtId="49" fontId="20" fillId="2" borderId="1" xfId="5" applyNumberFormat="1" applyFont="1" applyFill="1" applyBorder="1" applyAlignment="1">
      <alignment horizontal="center" vertical="top" wrapText="1"/>
    </xf>
    <xf numFmtId="49" fontId="15" fillId="2" borderId="1" xfId="5" applyNumberFormat="1" applyFont="1" applyFill="1" applyBorder="1" applyAlignment="1">
      <alignment horizontal="left" vertical="center" wrapText="1"/>
    </xf>
    <xf numFmtId="49" fontId="15" fillId="2" borderId="4" xfId="5" applyNumberFormat="1" applyFont="1" applyFill="1" applyBorder="1" applyAlignment="1">
      <alignment horizontal="left" vertical="center" wrapText="1"/>
    </xf>
    <xf numFmtId="49" fontId="17" fillId="2" borderId="1" xfId="5" applyNumberFormat="1" applyFont="1" applyFill="1" applyBorder="1" applyAlignment="1">
      <alignment horizontal="center" wrapText="1"/>
    </xf>
    <xf numFmtId="165" fontId="5" fillId="2" borderId="1" xfId="5" applyNumberFormat="1" applyFont="1" applyFill="1" applyBorder="1" applyAlignment="1">
      <alignment horizontal="center"/>
    </xf>
    <xf numFmtId="0" fontId="2" fillId="0" borderId="0" xfId="1" applyFont="1" applyFill="1" applyAlignment="1">
      <alignment horizontal="right" wrapText="1"/>
    </xf>
    <xf numFmtId="0" fontId="12" fillId="0" borderId="0" xfId="5" applyFont="1"/>
    <xf numFmtId="0" fontId="2" fillId="0" borderId="1" xfId="5" applyFont="1" applyBorder="1" applyAlignment="1">
      <alignment horizontal="left" vertical="center" wrapText="1"/>
    </xf>
    <xf numFmtId="0" fontId="23" fillId="0" borderId="0" xfId="1" applyFont="1"/>
    <xf numFmtId="0" fontId="5" fillId="0" borderId="0" xfId="1" applyFont="1" applyFill="1" applyAlignment="1">
      <alignment horizontal="center" vertical="center" wrapText="1"/>
    </xf>
    <xf numFmtId="0" fontId="2" fillId="0" borderId="1" xfId="1" applyFont="1" applyFill="1" applyBorder="1"/>
    <xf numFmtId="0" fontId="5" fillId="0" borderId="1" xfId="1" applyFont="1" applyFill="1" applyBorder="1" applyAlignment="1">
      <alignment horizontal="center" vertical="center" wrapText="1"/>
    </xf>
    <xf numFmtId="164" fontId="5" fillId="0" borderId="1" xfId="2" applyFont="1" applyFill="1" applyBorder="1" applyAlignment="1">
      <alignment horizontal="center" vertical="center"/>
    </xf>
    <xf numFmtId="164" fontId="5" fillId="0" borderId="1" xfId="2" applyFont="1" applyFill="1" applyBorder="1" applyAlignment="1">
      <alignment horizontal="center" vertical="center" wrapText="1"/>
    </xf>
    <xf numFmtId="0" fontId="5" fillId="0" borderId="0" xfId="1" applyFont="1" applyFill="1"/>
    <xf numFmtId="0" fontId="2" fillId="0" borderId="0" xfId="1" applyFont="1" applyFill="1" applyBorder="1" applyAlignment="1">
      <alignment horizontal="center" wrapText="1"/>
    </xf>
    <xf numFmtId="164" fontId="2" fillId="0" borderId="0" xfId="2" applyFont="1" applyFill="1" applyBorder="1" applyAlignment="1">
      <alignment horizontal="center" wrapText="1"/>
    </xf>
    <xf numFmtId="0" fontId="18" fillId="0" borderId="0" xfId="1" applyFont="1" applyFill="1" applyBorder="1" applyAlignment="1">
      <alignment horizontal="center" wrapText="1"/>
    </xf>
    <xf numFmtId="164" fontId="18" fillId="0" borderId="0" xfId="2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164" fontId="5" fillId="0" borderId="0" xfId="2" applyFont="1" applyFill="1" applyBorder="1" applyAlignment="1">
      <alignment horizontal="center" wrapText="1"/>
    </xf>
    <xf numFmtId="0" fontId="2" fillId="0" borderId="0" xfId="1" applyFont="1" applyFill="1" applyBorder="1"/>
    <xf numFmtId="164" fontId="2" fillId="0" borderId="0" xfId="2" applyFont="1" applyFill="1" applyBorder="1" applyAlignment="1">
      <alignment horizontal="center"/>
    </xf>
    <xf numFmtId="0" fontId="5" fillId="0" borderId="0" xfId="5" applyFont="1"/>
    <xf numFmtId="0" fontId="17" fillId="0" borderId="0" xfId="5" applyFont="1"/>
    <xf numFmtId="0" fontId="15" fillId="0" borderId="0" xfId="5" applyFont="1"/>
    <xf numFmtId="0" fontId="15" fillId="2" borderId="0" xfId="5" applyFont="1" applyFill="1" applyBorder="1"/>
    <xf numFmtId="0" fontId="25" fillId="2" borderId="0" xfId="5" applyFont="1" applyFill="1"/>
    <xf numFmtId="0" fontId="15" fillId="2" borderId="0" xfId="5" applyFont="1" applyFill="1"/>
    <xf numFmtId="0" fontId="25" fillId="2" borderId="0" xfId="5" applyFont="1" applyFill="1" applyBorder="1"/>
    <xf numFmtId="0" fontId="12" fillId="0" borderId="0" xfId="5" applyFont="1" applyAlignment="1"/>
    <xf numFmtId="0" fontId="12" fillId="0" borderId="0" xfId="5" applyFont="1" applyAlignment="1">
      <alignment horizontal="center" vertical="center"/>
    </xf>
    <xf numFmtId="0" fontId="12" fillId="0" borderId="0" xfId="5" applyFont="1" applyAlignment="1">
      <alignment horizontal="justify" vertical="center" wrapText="1"/>
    </xf>
    <xf numFmtId="0" fontId="12" fillId="2" borderId="0" xfId="5" applyFont="1" applyFill="1"/>
    <xf numFmtId="0" fontId="2" fillId="0" borderId="0" xfId="5" applyFont="1" applyAlignment="1">
      <alignment horizontal="justify" vertical="center" wrapText="1"/>
    </xf>
    <xf numFmtId="0" fontId="2" fillId="2" borderId="0" xfId="5" applyFont="1" applyFill="1" applyAlignment="1">
      <alignment horizontal="center" vertical="center" wrapText="1"/>
    </xf>
    <xf numFmtId="49" fontId="6" fillId="2" borderId="0" xfId="5" applyNumberFormat="1" applyFont="1" applyFill="1" applyBorder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6" fillId="2" borderId="0" xfId="5" applyFont="1" applyFill="1" applyBorder="1" applyAlignment="1">
      <alignment horizontal="center" vertical="center"/>
    </xf>
    <xf numFmtId="0" fontId="2" fillId="2" borderId="0" xfId="5" applyFont="1" applyFill="1" applyAlignment="1">
      <alignment wrapText="1"/>
    </xf>
    <xf numFmtId="0" fontId="26" fillId="2" borderId="0" xfId="5" applyFont="1" applyFill="1"/>
    <xf numFmtId="0" fontId="6" fillId="2" borderId="0" xfId="5" applyFont="1" applyFill="1" applyBorder="1" applyAlignment="1">
      <alignment horizontal="right" vertical="center"/>
    </xf>
    <xf numFmtId="0" fontId="27" fillId="2" borderId="0" xfId="5" applyFont="1" applyFill="1"/>
    <xf numFmtId="0" fontId="28" fillId="2" borderId="0" xfId="5" applyFont="1" applyFill="1"/>
    <xf numFmtId="49" fontId="29" fillId="2" borderId="1" xfId="5" applyNumberFormat="1" applyFont="1" applyFill="1" applyBorder="1" applyAlignment="1">
      <alignment horizontal="center" vertical="top" wrapText="1"/>
    </xf>
    <xf numFmtId="0" fontId="17" fillId="2" borderId="1" xfId="5" applyNumberFormat="1" applyFont="1" applyFill="1" applyBorder="1" applyAlignment="1">
      <alignment vertical="top" wrapText="1"/>
    </xf>
    <xf numFmtId="0" fontId="28" fillId="2" borderId="0" xfId="5" applyFont="1" applyFill="1" applyBorder="1"/>
    <xf numFmtId="49" fontId="2" fillId="2" borderId="0" xfId="5" applyNumberFormat="1" applyFont="1" applyFill="1" applyAlignment="1">
      <alignment horizontal="center" vertical="top" wrapText="1"/>
    </xf>
    <xf numFmtId="0" fontId="2" fillId="2" borderId="0" xfId="5" applyFont="1" applyFill="1" applyAlignment="1">
      <alignment vertical="top" wrapText="1"/>
    </xf>
    <xf numFmtId="49" fontId="2" fillId="2" borderId="0" xfId="5" applyNumberFormat="1" applyFont="1" applyFill="1" applyAlignment="1">
      <alignment horizontal="center" vertical="center" wrapText="1"/>
    </xf>
    <xf numFmtId="0" fontId="6" fillId="2" borderId="0" xfId="5" applyFont="1" applyFill="1" applyAlignment="1">
      <alignment vertical="top" wrapText="1"/>
    </xf>
    <xf numFmtId="49" fontId="6" fillId="2" borderId="0" xfId="5" applyNumberFormat="1" applyFont="1" applyFill="1" applyAlignment="1">
      <alignment horizontal="center" vertical="top" wrapText="1"/>
    </xf>
    <xf numFmtId="49" fontId="6" fillId="2" borderId="0" xfId="5" applyNumberFormat="1" applyFont="1" applyFill="1" applyAlignment="1">
      <alignment horizontal="center" vertical="center" wrapText="1"/>
    </xf>
    <xf numFmtId="0" fontId="31" fillId="2" borderId="0" xfId="5" applyFont="1" applyFill="1"/>
    <xf numFmtId="1" fontId="5" fillId="0" borderId="1" xfId="2" applyNumberFormat="1" applyFont="1" applyFill="1" applyBorder="1" applyAlignment="1">
      <alignment horizontal="center" vertical="top"/>
    </xf>
    <xf numFmtId="1" fontId="12" fillId="0" borderId="0" xfId="5" applyNumberFormat="1" applyFont="1" applyAlignment="1">
      <alignment horizontal="justify" vertical="center" wrapText="1"/>
    </xf>
    <xf numFmtId="0" fontId="12" fillId="0" borderId="0" xfId="5" applyFont="1"/>
    <xf numFmtId="0" fontId="2" fillId="0" borderId="0" xfId="5" applyFont="1"/>
    <xf numFmtId="0" fontId="5" fillId="0" borderId="1" xfId="5" applyFont="1" applyBorder="1" applyAlignment="1">
      <alignment horizontal="center" vertical="center" wrapText="1"/>
    </xf>
    <xf numFmtId="0" fontId="2" fillId="0" borderId="0" xfId="5" applyFont="1" applyAlignment="1">
      <alignment horizontal="center" vertical="center" wrapText="1"/>
    </xf>
    <xf numFmtId="0" fontId="2" fillId="0" borderId="0" xfId="5" applyFont="1" applyAlignment="1">
      <alignment horizontal="center" wrapText="1"/>
    </xf>
    <xf numFmtId="0" fontId="2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 wrapText="1"/>
    </xf>
    <xf numFmtId="165" fontId="2" fillId="0" borderId="1" xfId="5" applyNumberFormat="1" applyFont="1" applyBorder="1" applyAlignment="1">
      <alignment horizontal="center" vertical="center"/>
    </xf>
    <xf numFmtId="0" fontId="2" fillId="0" borderId="0" xfId="5" applyFont="1" applyAlignment="1">
      <alignment horizontal="justify"/>
    </xf>
    <xf numFmtId="165" fontId="2" fillId="2" borderId="1" xfId="5" applyNumberFormat="1" applyFont="1" applyFill="1" applyBorder="1" applyAlignment="1">
      <alignment horizontal="center" wrapText="1"/>
    </xf>
    <xf numFmtId="0" fontId="28" fillId="0" borderId="0" xfId="5" applyFont="1" applyAlignment="1"/>
    <xf numFmtId="0" fontId="15" fillId="0" borderId="1" xfId="0" applyFont="1" applyBorder="1" applyAlignment="1">
      <alignment wrapText="1"/>
    </xf>
    <xf numFmtId="0" fontId="28" fillId="0" borderId="0" xfId="5" applyFont="1"/>
    <xf numFmtId="0" fontId="17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2" fillId="0" borderId="1" xfId="5" applyFont="1" applyFill="1" applyBorder="1" applyAlignment="1">
      <alignment horizontal="center" vertical="center" wrapText="1"/>
    </xf>
    <xf numFmtId="165" fontId="2" fillId="0" borderId="1" xfId="5" applyNumberFormat="1" applyFont="1" applyBorder="1" applyAlignment="1">
      <alignment horizontal="left" vertical="center" wrapText="1"/>
    </xf>
    <xf numFmtId="165" fontId="5" fillId="0" borderId="1" xfId="5" applyNumberFormat="1" applyFont="1" applyBorder="1" applyAlignment="1">
      <alignment horizontal="left" vertical="center" wrapText="1"/>
    </xf>
    <xf numFmtId="165" fontId="18" fillId="0" borderId="1" xfId="5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" fillId="2" borderId="1" xfId="5" applyFont="1" applyFill="1" applyBorder="1" applyAlignment="1">
      <alignment horizontal="left" vertical="top" wrapText="1"/>
    </xf>
    <xf numFmtId="0" fontId="2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left" vertical="center" wrapText="1"/>
    </xf>
    <xf numFmtId="49" fontId="15" fillId="2" borderId="1" xfId="5" applyNumberFormat="1" applyFont="1" applyFill="1" applyBorder="1" applyAlignment="1">
      <alignment horizontal="center" wrapText="1"/>
    </xf>
    <xf numFmtId="0" fontId="12" fillId="2" borderId="0" xfId="5" applyFont="1" applyFill="1" applyAlignment="1">
      <alignment vertical="center"/>
    </xf>
    <xf numFmtId="0" fontId="28" fillId="2" borderId="0" xfId="5" applyFont="1" applyFill="1" applyAlignment="1">
      <alignment vertical="center"/>
    </xf>
    <xf numFmtId="0" fontId="15" fillId="2" borderId="1" xfId="5" applyFont="1" applyFill="1" applyBorder="1" applyAlignment="1">
      <alignment horizontal="center" vertical="center" wrapText="1"/>
    </xf>
    <xf numFmtId="0" fontId="6" fillId="2" borderId="0" xfId="5" applyFont="1" applyFill="1" applyAlignment="1">
      <alignment horizontal="center" vertical="center" wrapText="1"/>
    </xf>
    <xf numFmtId="0" fontId="17" fillId="2" borderId="1" xfId="5" applyFont="1" applyFill="1" applyBorder="1" applyAlignment="1">
      <alignment horizontal="center" vertical="center" wrapText="1"/>
    </xf>
    <xf numFmtId="0" fontId="17" fillId="2" borderId="1" xfId="5" applyNumberFormat="1" applyFont="1" applyFill="1" applyBorder="1" applyAlignment="1">
      <alignment horizontal="center" vertical="center" wrapText="1"/>
    </xf>
    <xf numFmtId="0" fontId="22" fillId="2" borderId="1" xfId="5" applyFont="1" applyFill="1" applyBorder="1" applyAlignment="1">
      <alignment horizontal="center" vertical="center" wrapText="1"/>
    </xf>
    <xf numFmtId="0" fontId="12" fillId="0" borderId="0" xfId="5" applyFont="1"/>
    <xf numFmtId="0" fontId="2" fillId="0" borderId="0" xfId="5" applyFont="1"/>
    <xf numFmtId="0" fontId="22" fillId="2" borderId="0" xfId="5" applyFont="1" applyFill="1"/>
    <xf numFmtId="0" fontId="21" fillId="2" borderId="0" xfId="5" applyFont="1" applyFill="1"/>
    <xf numFmtId="0" fontId="5" fillId="2" borderId="0" xfId="5" applyFont="1" applyFill="1"/>
    <xf numFmtId="0" fontId="5" fillId="2" borderId="0" xfId="5" applyFont="1" applyFill="1" applyBorder="1"/>
    <xf numFmtId="0" fontId="6" fillId="2" borderId="0" xfId="5" applyFont="1" applyFill="1"/>
    <xf numFmtId="49" fontId="17" fillId="2" borderId="1" xfId="5" applyNumberFormat="1" applyFont="1" applyFill="1" applyBorder="1" applyAlignment="1">
      <alignment horizontal="left" vertical="top" wrapText="1"/>
    </xf>
    <xf numFmtId="165" fontId="2" fillId="2" borderId="5" xfId="5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left" vertical="top" wrapText="1"/>
    </xf>
    <xf numFmtId="49" fontId="15" fillId="2" borderId="5" xfId="5" applyNumberFormat="1" applyFont="1" applyFill="1" applyBorder="1" applyAlignment="1">
      <alignment vertical="top" wrapText="1"/>
    </xf>
    <xf numFmtId="49" fontId="15" fillId="2" borderId="4" xfId="5" applyNumberFormat="1" applyFont="1" applyFill="1" applyBorder="1" applyAlignment="1">
      <alignment horizontal="center" vertical="center" wrapText="1"/>
    </xf>
    <xf numFmtId="49" fontId="15" fillId="2" borderId="5" xfId="5" applyNumberFormat="1" applyFont="1" applyFill="1" applyBorder="1" applyAlignment="1">
      <alignment horizontal="center" vertical="center" wrapText="1"/>
    </xf>
    <xf numFmtId="49" fontId="5" fillId="2" borderId="1" xfId="5" applyNumberFormat="1" applyFont="1" applyFill="1" applyBorder="1" applyAlignment="1">
      <alignment horizontal="center" vertical="top" wrapText="1"/>
    </xf>
    <xf numFmtId="0" fontId="5" fillId="2" borderId="1" xfId="5" applyFont="1" applyFill="1" applyBorder="1" applyAlignment="1">
      <alignment horizontal="center" vertical="top" wrapText="1"/>
    </xf>
    <xf numFmtId="49" fontId="5" fillId="2" borderId="1" xfId="5" applyNumberFormat="1" applyFont="1" applyFill="1" applyBorder="1" applyAlignment="1">
      <alignment horizontal="center" vertical="center" wrapText="1"/>
    </xf>
    <xf numFmtId="165" fontId="12" fillId="2" borderId="0" xfId="5" applyNumberFormat="1" applyFont="1" applyFill="1" applyBorder="1" applyAlignment="1">
      <alignment horizontal="center"/>
    </xf>
    <xf numFmtId="0" fontId="2" fillId="2" borderId="0" xfId="5" applyFont="1" applyFill="1" applyAlignment="1">
      <alignment horizontal="right" wrapText="1"/>
    </xf>
    <xf numFmtId="0" fontId="2" fillId="2" borderId="0" xfId="5" applyFont="1" applyFill="1" applyAlignment="1">
      <alignment horizontal="center"/>
    </xf>
    <xf numFmtId="0" fontId="5" fillId="2" borderId="0" xfId="5" applyFont="1" applyFill="1" applyAlignment="1">
      <alignment horizontal="center" vertical="top" wrapText="1"/>
    </xf>
    <xf numFmtId="0" fontId="12" fillId="2" borderId="0" xfId="5" applyFont="1" applyFill="1" applyAlignment="1"/>
    <xf numFmtId="0" fontId="5" fillId="2" borderId="0" xfId="5" applyFont="1" applyFill="1" applyAlignment="1">
      <alignment horizontal="center" wrapText="1"/>
    </xf>
    <xf numFmtId="0" fontId="12" fillId="2" borderId="0" xfId="5" applyFont="1" applyFill="1" applyAlignment="1">
      <alignment horizontal="center" vertical="center" wrapText="1"/>
    </xf>
    <xf numFmtId="165" fontId="12" fillId="2" borderId="0" xfId="5" applyNumberFormat="1" applyFont="1" applyFill="1"/>
    <xf numFmtId="1" fontId="5" fillId="2" borderId="1" xfId="5" applyNumberFormat="1" applyFont="1" applyFill="1" applyBorder="1" applyAlignment="1">
      <alignment horizontal="left" vertical="top" wrapText="1"/>
    </xf>
    <xf numFmtId="49" fontId="2" fillId="2" borderId="1" xfId="5" applyNumberFormat="1" applyFont="1" applyFill="1" applyBorder="1" applyAlignment="1">
      <alignment horizontal="center"/>
    </xf>
    <xf numFmtId="49" fontId="2" fillId="2" borderId="0" xfId="5" applyNumberFormat="1" applyFont="1" applyFill="1" applyAlignment="1">
      <alignment horizontal="center"/>
    </xf>
    <xf numFmtId="49" fontId="2" fillId="2" borderId="0" xfId="5" applyNumberFormat="1" applyFont="1" applyFill="1" applyAlignment="1">
      <alignment horizontal="center" vertical="center"/>
    </xf>
    <xf numFmtId="0" fontId="2" fillId="2" borderId="0" xfId="5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12" fillId="2" borderId="1" xfId="5" applyFont="1" applyFill="1" applyBorder="1" applyAlignment="1">
      <alignment horizontal="center" vertical="center" wrapText="1"/>
    </xf>
    <xf numFmtId="49" fontId="5" fillId="2" borderId="1" xfId="5" applyNumberFormat="1" applyFont="1" applyFill="1" applyBorder="1" applyAlignment="1">
      <alignment horizontal="center" wrapText="1"/>
    </xf>
    <xf numFmtId="165" fontId="2" fillId="2" borderId="0" xfId="5" applyNumberFormat="1" applyFont="1" applyFill="1" applyBorder="1" applyAlignment="1">
      <alignment horizontal="center"/>
    </xf>
    <xf numFmtId="49" fontId="5" fillId="2" borderId="1" xfId="5" applyNumberFormat="1" applyFont="1" applyFill="1" applyBorder="1" applyAlignment="1">
      <alignment horizontal="center" vertical="top" wrapText="1"/>
    </xf>
    <xf numFmtId="49" fontId="5" fillId="2" borderId="1" xfId="5" applyNumberFormat="1" applyFont="1" applyFill="1" applyBorder="1" applyAlignment="1">
      <alignment horizontal="center" vertical="center" wrapText="1"/>
    </xf>
    <xf numFmtId="0" fontId="2" fillId="0" borderId="18" xfId="5" applyFont="1" applyBorder="1" applyAlignment="1">
      <alignment horizontal="center" vertical="center" wrapText="1"/>
    </xf>
    <xf numFmtId="0" fontId="5" fillId="0" borderId="12" xfId="5" applyFont="1" applyBorder="1" applyAlignment="1">
      <alignment horizontal="center"/>
    </xf>
    <xf numFmtId="0" fontId="5" fillId="0" borderId="15" xfId="5" applyFont="1" applyBorder="1" applyAlignment="1">
      <alignment horizontal="center" vertical="center"/>
    </xf>
    <xf numFmtId="165" fontId="5" fillId="0" borderId="20" xfId="5" applyNumberFormat="1" applyFont="1" applyFill="1" applyBorder="1" applyAlignment="1">
      <alignment horizontal="center" vertical="center" wrapText="1"/>
    </xf>
    <xf numFmtId="49" fontId="2" fillId="0" borderId="17" xfId="5" applyNumberFormat="1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top" wrapText="1"/>
    </xf>
    <xf numFmtId="0" fontId="5" fillId="0" borderId="11" xfId="5" applyFont="1" applyBorder="1" applyAlignment="1">
      <alignment horizontal="center" vertical="top" wrapText="1"/>
    </xf>
    <xf numFmtId="165" fontId="2" fillId="0" borderId="8" xfId="5" applyNumberFormat="1" applyFont="1" applyBorder="1" applyAlignment="1">
      <alignment horizontal="center" vertical="center" wrapText="1"/>
    </xf>
    <xf numFmtId="165" fontId="5" fillId="0" borderId="16" xfId="5" applyNumberFormat="1" applyFont="1" applyBorder="1" applyAlignment="1">
      <alignment horizontal="center" vertical="center"/>
    </xf>
    <xf numFmtId="0" fontId="2" fillId="0" borderId="0" xfId="5" applyFont="1"/>
    <xf numFmtId="0" fontId="2" fillId="0" borderId="3" xfId="5" applyFont="1" applyBorder="1" applyAlignment="1">
      <alignment horizontal="right" vertical="center" wrapText="1"/>
    </xf>
    <xf numFmtId="0" fontId="5" fillId="2" borderId="1" xfId="5" applyFont="1" applyFill="1" applyBorder="1" applyAlignment="1">
      <alignment horizontal="center" vertical="center" wrapText="1"/>
    </xf>
    <xf numFmtId="49" fontId="5" fillId="2" borderId="1" xfId="5" applyNumberFormat="1" applyFont="1" applyFill="1" applyBorder="1" applyAlignment="1">
      <alignment horizontal="center" vertical="top" wrapText="1"/>
    </xf>
    <xf numFmtId="49" fontId="5" fillId="2" borderId="1" xfId="5" applyNumberFormat="1" applyFont="1" applyFill="1" applyBorder="1" applyAlignment="1">
      <alignment horizontal="center" vertical="center" wrapText="1"/>
    </xf>
    <xf numFmtId="165" fontId="2" fillId="2" borderId="5" xfId="5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left" vertical="top" wrapText="1"/>
    </xf>
    <xf numFmtId="49" fontId="15" fillId="2" borderId="5" xfId="5" applyNumberFormat="1" applyFont="1" applyFill="1" applyBorder="1" applyAlignment="1">
      <alignment vertical="top" wrapText="1"/>
    </xf>
    <xf numFmtId="49" fontId="15" fillId="2" borderId="4" xfId="5" applyNumberFormat="1" applyFont="1" applyFill="1" applyBorder="1" applyAlignment="1">
      <alignment horizontal="center" vertical="center" wrapText="1"/>
    </xf>
    <xf numFmtId="49" fontId="15" fillId="2" borderId="5" xfId="5" applyNumberFormat="1" applyFont="1" applyFill="1" applyBorder="1" applyAlignment="1">
      <alignment horizontal="center" vertical="center" wrapText="1"/>
    </xf>
    <xf numFmtId="0" fontId="5" fillId="0" borderId="1" xfId="5" applyFont="1" applyBorder="1" applyAlignment="1">
      <alignment vertical="center"/>
    </xf>
    <xf numFmtId="0" fontId="5" fillId="0" borderId="1" xfId="5" applyFont="1" applyBorder="1" applyAlignment="1">
      <alignment horizontal="center" vertical="center" wrapText="1"/>
    </xf>
    <xf numFmtId="0" fontId="2" fillId="0" borderId="1" xfId="5" applyFont="1" applyBorder="1"/>
    <xf numFmtId="49" fontId="2" fillId="0" borderId="1" xfId="5" applyNumberFormat="1" applyFont="1" applyBorder="1" applyAlignment="1">
      <alignment horizontal="center" vertical="center"/>
    </xf>
    <xf numFmtId="165" fontId="2" fillId="2" borderId="1" xfId="5" applyNumberFormat="1" applyFont="1" applyFill="1" applyBorder="1" applyAlignment="1">
      <alignment horizontal="left" vertical="justify" wrapText="1"/>
    </xf>
    <xf numFmtId="165" fontId="12" fillId="2" borderId="0" xfId="5" applyNumberFormat="1" applyFont="1" applyFill="1" applyBorder="1" applyAlignment="1">
      <alignment horizontal="center" vertical="center"/>
    </xf>
    <xf numFmtId="0" fontId="28" fillId="2" borderId="0" xfId="5" applyFont="1" applyFill="1" applyAlignment="1">
      <alignment horizontal="center" vertical="center"/>
    </xf>
    <xf numFmtId="0" fontId="28" fillId="2" borderId="0" xfId="5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wrapText="1"/>
    </xf>
    <xf numFmtId="0" fontId="2" fillId="2" borderId="1" xfId="5" applyFont="1" applyFill="1" applyBorder="1" applyAlignment="1">
      <alignment horizontal="center" vertical="top" wrapText="1"/>
    </xf>
    <xf numFmtId="0" fontId="12" fillId="2" borderId="0" xfId="5" applyFont="1" applyFill="1" applyAlignment="1">
      <alignment horizontal="center" vertical="center"/>
    </xf>
    <xf numFmtId="0" fontId="2" fillId="2" borderId="0" xfId="5" applyFont="1" applyFill="1" applyAlignment="1">
      <alignment horizontal="center" wrapText="1"/>
    </xf>
    <xf numFmtId="0" fontId="12" fillId="0" borderId="0" xfId="5" applyFont="1"/>
    <xf numFmtId="0" fontId="2" fillId="0" borderId="0" xfId="5" applyFont="1"/>
    <xf numFmtId="0" fontId="5" fillId="0" borderId="0" xfId="5" applyFont="1" applyAlignment="1">
      <alignment horizontal="center" vertical="top" wrapText="1"/>
    </xf>
    <xf numFmtId="0" fontId="2" fillId="0" borderId="0" xfId="5" applyFont="1" applyAlignment="1">
      <alignment horizontal="center" vertical="top" wrapText="1"/>
    </xf>
    <xf numFmtId="0" fontId="2" fillId="0" borderId="0" xfId="5" applyFont="1" applyAlignment="1">
      <alignment horizontal="right" vertical="top" wrapText="1"/>
    </xf>
    <xf numFmtId="0" fontId="5" fillId="0" borderId="9" xfId="5" applyFont="1" applyBorder="1" applyAlignment="1">
      <alignment horizontal="center" vertical="top" wrapText="1"/>
    </xf>
    <xf numFmtId="0" fontId="5" fillId="0" borderId="19" xfId="5" applyFont="1" applyBorder="1" applyAlignment="1">
      <alignment horizontal="center" vertical="top" wrapText="1"/>
    </xf>
    <xf numFmtId="165" fontId="2" fillId="0" borderId="21" xfId="5" applyNumberFormat="1" applyFont="1" applyFill="1" applyBorder="1" applyAlignment="1">
      <alignment horizontal="center" vertical="center" wrapText="1"/>
    </xf>
    <xf numFmtId="49" fontId="5" fillId="2" borderId="1" xfId="5" applyNumberFormat="1" applyFont="1" applyFill="1" applyBorder="1" applyAlignment="1">
      <alignment horizontal="center" vertical="center" wrapText="1"/>
    </xf>
    <xf numFmtId="49" fontId="5" fillId="2" borderId="1" xfId="5" applyNumberFormat="1" applyFont="1" applyFill="1" applyBorder="1" applyAlignment="1">
      <alignment horizontal="center" vertical="top" wrapText="1"/>
    </xf>
    <xf numFmtId="49" fontId="5" fillId="2" borderId="1" xfId="5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right" wrapText="1"/>
    </xf>
    <xf numFmtId="0" fontId="24" fillId="0" borderId="0" xfId="0" applyFont="1" applyAlignment="1">
      <alignment horizontal="right" wrapText="1"/>
    </xf>
    <xf numFmtId="165" fontId="18" fillId="0" borderId="1" xfId="5" applyNumberFormat="1" applyFont="1" applyBorder="1" applyAlignment="1">
      <alignment horizontal="center" vertical="center" wrapText="1"/>
    </xf>
    <xf numFmtId="0" fontId="2" fillId="0" borderId="0" xfId="5" applyFont="1" applyAlignment="1">
      <alignment horizontal="right" vertical="center" wrapText="1"/>
    </xf>
    <xf numFmtId="0" fontId="5" fillId="0" borderId="0" xfId="5" applyFont="1" applyBorder="1" applyAlignment="1">
      <alignment horizontal="center" vertical="center" wrapText="1"/>
    </xf>
    <xf numFmtId="0" fontId="12" fillId="0" borderId="0" xfId="5" applyFont="1"/>
    <xf numFmtId="0" fontId="5" fillId="0" borderId="4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18" fillId="2" borderId="1" xfId="5" applyNumberFormat="1" applyFont="1" applyFill="1" applyBorder="1" applyAlignment="1">
      <alignment horizontal="center" vertical="top" wrapText="1"/>
    </xf>
    <xf numFmtId="165" fontId="18" fillId="2" borderId="1" xfId="5" applyNumberFormat="1" applyFont="1" applyFill="1" applyBorder="1" applyAlignment="1">
      <alignment horizontal="center" wrapText="1"/>
    </xf>
    <xf numFmtId="0" fontId="2" fillId="0" borderId="0" xfId="5" applyFont="1"/>
    <xf numFmtId="0" fontId="2" fillId="0" borderId="3" xfId="5" applyFont="1" applyBorder="1" applyAlignment="1">
      <alignment horizontal="right" vertical="center" wrapText="1"/>
    </xf>
    <xf numFmtId="0" fontId="5" fillId="0" borderId="4" xfId="5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6" xfId="5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2" borderId="0" xfId="5" applyFont="1" applyFill="1" applyAlignment="1">
      <alignment horizontal="center" vertical="top" wrapText="1"/>
    </xf>
    <xf numFmtId="0" fontId="5" fillId="2" borderId="1" xfId="5" applyFont="1" applyFill="1" applyBorder="1" applyAlignment="1">
      <alignment horizontal="center" vertical="center" wrapText="1"/>
    </xf>
    <xf numFmtId="0" fontId="2" fillId="2" borderId="0" xfId="5" applyFont="1" applyFill="1" applyAlignment="1">
      <alignment horizontal="right" wrapText="1"/>
    </xf>
    <xf numFmtId="0" fontId="5" fillId="2" borderId="4" xfId="5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5" fillId="2" borderId="4" xfId="5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4" fillId="2" borderId="0" xfId="0" applyFont="1" applyFill="1" applyAlignment="1">
      <alignment wrapText="1"/>
    </xf>
    <xf numFmtId="0" fontId="2" fillId="2" borderId="3" xfId="5" applyFont="1" applyFill="1" applyBorder="1" applyAlignment="1">
      <alignment horizontal="right" wrapText="1"/>
    </xf>
    <xf numFmtId="0" fontId="24" fillId="2" borderId="5" xfId="0" applyFont="1" applyFill="1" applyBorder="1" applyAlignment="1">
      <alignment horizontal="center" wrapText="1"/>
    </xf>
    <xf numFmtId="165" fontId="2" fillId="2" borderId="4" xfId="5" applyNumberFormat="1" applyFont="1" applyFill="1" applyBorder="1" applyAlignment="1">
      <alignment horizontal="center" vertical="center" wrapText="1"/>
    </xf>
    <xf numFmtId="165" fontId="2" fillId="2" borderId="5" xfId="5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left" vertical="top" wrapText="1"/>
    </xf>
    <xf numFmtId="0" fontId="6" fillId="2" borderId="0" xfId="5" applyFont="1" applyFill="1" applyAlignment="1">
      <alignment horizontal="left" vertical="top" wrapText="1"/>
    </xf>
    <xf numFmtId="49" fontId="30" fillId="2" borderId="4" xfId="5" applyNumberFormat="1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49" fontId="15" fillId="2" borderId="4" xfId="5" applyNumberFormat="1" applyFont="1" applyFill="1" applyBorder="1" applyAlignment="1">
      <alignment vertical="top" wrapText="1"/>
    </xf>
    <xf numFmtId="49" fontId="15" fillId="2" borderId="5" xfId="5" applyNumberFormat="1" applyFont="1" applyFill="1" applyBorder="1" applyAlignment="1">
      <alignment vertical="top" wrapText="1"/>
    </xf>
    <xf numFmtId="49" fontId="15" fillId="2" borderId="4" xfId="5" applyNumberFormat="1" applyFont="1" applyFill="1" applyBorder="1" applyAlignment="1">
      <alignment horizontal="center" vertical="center" wrapText="1"/>
    </xf>
    <xf numFmtId="49" fontId="15" fillId="2" borderId="5" xfId="5" applyNumberFormat="1" applyFont="1" applyFill="1" applyBorder="1" applyAlignment="1">
      <alignment horizontal="center" vertical="center" wrapText="1"/>
    </xf>
    <xf numFmtId="0" fontId="2" fillId="2" borderId="0" xfId="5" applyFont="1" applyFill="1" applyAlignment="1">
      <alignment horizontal="right" vertical="center" wrapText="1"/>
    </xf>
    <xf numFmtId="0" fontId="22" fillId="2" borderId="0" xfId="5" applyFont="1" applyFill="1" applyBorder="1" applyAlignment="1">
      <alignment horizontal="center" wrapText="1"/>
    </xf>
    <xf numFmtId="49" fontId="5" fillId="2" borderId="1" xfId="5" applyNumberFormat="1" applyFont="1" applyFill="1" applyBorder="1" applyAlignment="1">
      <alignment horizontal="center" vertical="top" wrapText="1"/>
    </xf>
    <xf numFmtId="0" fontId="5" fillId="2" borderId="1" xfId="5" applyFont="1" applyFill="1" applyBorder="1" applyAlignment="1">
      <alignment horizontal="center" vertical="top" wrapText="1"/>
    </xf>
    <xf numFmtId="49" fontId="5" fillId="2" borderId="1" xfId="5" applyNumberFormat="1" applyFont="1" applyFill="1" applyBorder="1" applyAlignment="1">
      <alignment horizontal="center" vertical="center" wrapText="1"/>
    </xf>
    <xf numFmtId="49" fontId="5" fillId="2" borderId="4" xfId="5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>
      <alignment horizontal="center" vertical="top" wrapText="1"/>
    </xf>
    <xf numFmtId="0" fontId="5" fillId="2" borderId="5" xfId="5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 vertical="top" wrapText="1"/>
    </xf>
    <xf numFmtId="0" fontId="2" fillId="0" borderId="0" xfId="5" applyFont="1" applyAlignment="1">
      <alignment horizontal="center" vertical="top" wrapText="1"/>
    </xf>
    <xf numFmtId="0" fontId="2" fillId="0" borderId="0" xfId="5" applyFont="1" applyAlignment="1">
      <alignment horizontal="right" vertical="top" wrapText="1"/>
    </xf>
    <xf numFmtId="0" fontId="15" fillId="0" borderId="0" xfId="0" applyFont="1" applyAlignment="1">
      <alignment wrapText="1"/>
    </xf>
    <xf numFmtId="0" fontId="3" fillId="0" borderId="0" xfId="5" applyFont="1" applyAlignment="1">
      <alignment horizontal="center" vertical="top" wrapText="1"/>
    </xf>
    <xf numFmtId="0" fontId="4" fillId="0" borderId="0" xfId="5" applyFont="1" applyAlignment="1">
      <alignment horizontal="center" vertical="top" wrapText="1"/>
    </xf>
    <xf numFmtId="0" fontId="5" fillId="0" borderId="1" xfId="5" applyFont="1" applyBorder="1" applyAlignment="1">
      <alignment horizontal="center"/>
    </xf>
    <xf numFmtId="165" fontId="5" fillId="0" borderId="1" xfId="5" applyNumberFormat="1" applyFont="1" applyBorder="1" applyAlignment="1">
      <alignment horizontal="center"/>
    </xf>
    <xf numFmtId="0" fontId="5" fillId="0" borderId="0" xfId="5" applyFont="1" applyAlignment="1">
      <alignment horizontal="center" vertical="center" wrapText="1"/>
    </xf>
    <xf numFmtId="0" fontId="2" fillId="0" borderId="0" xfId="5" applyFont="1" applyBorder="1" applyAlignment="1">
      <alignment horizontal="center"/>
    </xf>
    <xf numFmtId="0" fontId="5" fillId="0" borderId="1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left" vertical="center" wrapText="1"/>
    </xf>
    <xf numFmtId="165" fontId="2" fillId="0" borderId="1" xfId="5" applyNumberFormat="1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top" wrapText="1"/>
    </xf>
    <xf numFmtId="0" fontId="5" fillId="0" borderId="19" xfId="5" applyFont="1" applyBorder="1" applyAlignment="1">
      <alignment horizontal="center" vertical="top" wrapText="1"/>
    </xf>
    <xf numFmtId="0" fontId="2" fillId="0" borderId="17" xfId="5" applyFont="1" applyBorder="1" applyAlignment="1">
      <alignment horizontal="left" vertical="center" wrapText="1"/>
    </xf>
    <xf numFmtId="0" fontId="2" fillId="0" borderId="21" xfId="5" applyFont="1" applyBorder="1" applyAlignment="1">
      <alignment horizontal="left" vertical="center" wrapText="1"/>
    </xf>
    <xf numFmtId="0" fontId="5" fillId="0" borderId="13" xfId="5" applyFont="1" applyBorder="1" applyAlignment="1">
      <alignment horizontal="center"/>
    </xf>
    <xf numFmtId="0" fontId="5" fillId="0" borderId="14" xfId="5" applyFont="1" applyBorder="1" applyAlignment="1">
      <alignment horizontal="center"/>
    </xf>
    <xf numFmtId="0" fontId="24" fillId="0" borderId="0" xfId="0" applyFont="1" applyAlignment="1">
      <alignment vertical="top" wrapText="1"/>
    </xf>
    <xf numFmtId="0" fontId="32" fillId="0" borderId="19" xfId="0" applyFont="1" applyBorder="1" applyAlignment="1">
      <alignment horizontal="center" vertical="top" wrapText="1"/>
    </xf>
    <xf numFmtId="165" fontId="2" fillId="0" borderId="17" xfId="5" applyNumberFormat="1" applyFont="1" applyFill="1" applyBorder="1" applyAlignment="1">
      <alignment horizontal="center" vertical="center" wrapText="1"/>
    </xf>
    <xf numFmtId="165" fontId="2" fillId="0" borderId="21" xfId="5" applyNumberFormat="1" applyFont="1" applyFill="1" applyBorder="1" applyAlignment="1">
      <alignment horizontal="center" vertical="center" wrapText="1"/>
    </xf>
    <xf numFmtId="165" fontId="5" fillId="0" borderId="12" xfId="5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</cellXfs>
  <cellStyles count="12"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 5" xfId="1"/>
    <cellStyle name="Обычный_источники" xfId="3"/>
    <cellStyle name="Тысячи [0]_перечис.11" xfId="8"/>
    <cellStyle name="Тысячи_перечис.11" xfId="9"/>
    <cellStyle name="Финансовый 2" xfId="10"/>
    <cellStyle name="Финансовый 3" xfId="11"/>
    <cellStyle name="Финансов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33"/>
  <sheetViews>
    <sheetView zoomScaleNormal="100" workbookViewId="0">
      <selection activeCell="A14" sqref="A14"/>
    </sheetView>
  </sheetViews>
  <sheetFormatPr defaultColWidth="9.140625" defaultRowHeight="15.75"/>
  <cols>
    <col min="1" max="1" width="69.5703125" style="140" customWidth="1"/>
    <col min="2" max="2" width="29.5703125" style="140" customWidth="1"/>
    <col min="3" max="3" width="30" style="140" customWidth="1"/>
    <col min="4" max="4" width="5.140625" style="140" customWidth="1"/>
    <col min="5" max="16384" width="9.140625" style="140"/>
  </cols>
  <sheetData>
    <row r="1" spans="1:3">
      <c r="B1" s="298" t="s">
        <v>339</v>
      </c>
      <c r="C1" s="299"/>
    </row>
    <row r="2" spans="1:3">
      <c r="B2" s="299"/>
      <c r="C2" s="299"/>
    </row>
    <row r="3" spans="1:3" ht="15.75" customHeight="1">
      <c r="A3" s="1"/>
      <c r="B3" s="299"/>
      <c r="C3" s="299"/>
    </row>
    <row r="4" spans="1:3">
      <c r="A4" s="1"/>
      <c r="B4" s="299"/>
      <c r="C4" s="299"/>
    </row>
    <row r="5" spans="1:3" ht="45.75" customHeight="1">
      <c r="A5" s="297" t="s">
        <v>341</v>
      </c>
      <c r="B5" s="297"/>
      <c r="C5" s="297"/>
    </row>
    <row r="6" spans="1:3">
      <c r="A6" s="141"/>
      <c r="B6" s="141"/>
      <c r="C6" s="141"/>
    </row>
    <row r="7" spans="1:3">
      <c r="A7" s="62"/>
      <c r="B7" s="3"/>
      <c r="C7" s="4" t="s">
        <v>0</v>
      </c>
    </row>
    <row r="8" spans="1:3" ht="31.5">
      <c r="A8" s="142"/>
      <c r="B8" s="143" t="s">
        <v>1</v>
      </c>
      <c r="C8" s="144" t="s">
        <v>340</v>
      </c>
    </row>
    <row r="9" spans="1:3">
      <c r="A9" s="5" t="s">
        <v>2</v>
      </c>
      <c r="B9" s="6"/>
      <c r="C9" s="186">
        <f>-C12</f>
        <v>0</v>
      </c>
    </row>
    <row r="10" spans="1:3">
      <c r="A10" s="8" t="s">
        <v>3</v>
      </c>
      <c r="B10" s="9" t="s">
        <v>4</v>
      </c>
      <c r="C10" s="10"/>
    </row>
    <row r="11" spans="1:3">
      <c r="A11" s="11" t="s">
        <v>5</v>
      </c>
      <c r="B11" s="14"/>
      <c r="C11" s="12"/>
    </row>
    <row r="12" spans="1:3" ht="31.5">
      <c r="A12" s="13" t="s">
        <v>6</v>
      </c>
      <c r="B12" s="14" t="s">
        <v>7</v>
      </c>
      <c r="C12" s="186"/>
    </row>
    <row r="13" spans="1:3" ht="31.5">
      <c r="A13" s="8" t="s">
        <v>8</v>
      </c>
      <c r="B13" s="9" t="s">
        <v>9</v>
      </c>
      <c r="C13" s="12"/>
    </row>
    <row r="14" spans="1:3" ht="31.5">
      <c r="A14" s="15" t="s">
        <v>10</v>
      </c>
      <c r="B14" s="14" t="s">
        <v>11</v>
      </c>
      <c r="C14" s="12"/>
    </row>
    <row r="15" spans="1:3" ht="31.5">
      <c r="A15" s="11" t="s">
        <v>12</v>
      </c>
      <c r="B15" s="14" t="s">
        <v>13</v>
      </c>
      <c r="C15" s="12"/>
    </row>
    <row r="16" spans="1:3" ht="31.5">
      <c r="A16" s="11" t="s">
        <v>14</v>
      </c>
      <c r="B16" s="14" t="s">
        <v>15</v>
      </c>
      <c r="C16" s="12"/>
    </row>
    <row r="17" spans="1:3" ht="31.5">
      <c r="A17" s="11" t="s">
        <v>16</v>
      </c>
      <c r="B17" s="14" t="s">
        <v>17</v>
      </c>
      <c r="C17" s="12"/>
    </row>
    <row r="18" spans="1:3" ht="31.5">
      <c r="A18" s="8" t="s">
        <v>18</v>
      </c>
      <c r="B18" s="9" t="s">
        <v>19</v>
      </c>
      <c r="C18" s="12"/>
    </row>
    <row r="19" spans="1:3" ht="31.5">
      <c r="A19" s="11" t="s">
        <v>20</v>
      </c>
      <c r="B19" s="14" t="s">
        <v>21</v>
      </c>
      <c r="C19" s="12"/>
    </row>
    <row r="20" spans="1:3" ht="47.25">
      <c r="A20" s="11" t="s">
        <v>22</v>
      </c>
      <c r="B20" s="14" t="s">
        <v>23</v>
      </c>
      <c r="C20" s="12"/>
    </row>
    <row r="21" spans="1:3" ht="47.25">
      <c r="A21" s="11" t="s">
        <v>24</v>
      </c>
      <c r="B21" s="14" t="s">
        <v>25</v>
      </c>
      <c r="C21" s="12"/>
    </row>
    <row r="22" spans="1:3" ht="47.25">
      <c r="A22" s="11" t="s">
        <v>26</v>
      </c>
      <c r="B22" s="14" t="s">
        <v>27</v>
      </c>
      <c r="C22" s="12"/>
    </row>
    <row r="23" spans="1:3" ht="31.5">
      <c r="A23" s="8" t="s">
        <v>28</v>
      </c>
      <c r="B23" s="9" t="s">
        <v>29</v>
      </c>
      <c r="C23" s="12"/>
    </row>
    <row r="24" spans="1:3" ht="31.5">
      <c r="A24" s="8" t="s">
        <v>30</v>
      </c>
      <c r="B24" s="9" t="s">
        <v>31</v>
      </c>
      <c r="C24" s="12"/>
    </row>
    <row r="25" spans="1:3" ht="31.5">
      <c r="A25" s="11" t="s">
        <v>32</v>
      </c>
      <c r="B25" s="14" t="s">
        <v>33</v>
      </c>
      <c r="C25" s="16"/>
    </row>
    <row r="26" spans="1:3" ht="31.5">
      <c r="A26" s="11" t="s">
        <v>34</v>
      </c>
      <c r="B26" s="14" t="s">
        <v>33</v>
      </c>
      <c r="C26" s="16"/>
    </row>
    <row r="27" spans="1:3" ht="31.5">
      <c r="A27" s="17" t="s">
        <v>35</v>
      </c>
      <c r="B27" s="18" t="s">
        <v>36</v>
      </c>
      <c r="C27" s="12"/>
    </row>
    <row r="28" spans="1:3" ht="31.5">
      <c r="A28" s="19" t="s">
        <v>37</v>
      </c>
      <c r="B28" s="20" t="s">
        <v>38</v>
      </c>
      <c r="C28" s="12"/>
    </row>
    <row r="29" spans="1:3" ht="31.5">
      <c r="A29" s="11" t="s">
        <v>39</v>
      </c>
      <c r="B29" s="14" t="s">
        <v>40</v>
      </c>
      <c r="C29" s="12"/>
    </row>
    <row r="30" spans="1:3" ht="47.25">
      <c r="A30" s="11" t="s">
        <v>41</v>
      </c>
      <c r="B30" s="14" t="s">
        <v>42</v>
      </c>
      <c r="C30" s="12"/>
    </row>
    <row r="31" spans="1:3" ht="31.5">
      <c r="A31" s="21" t="s">
        <v>43</v>
      </c>
      <c r="B31" s="63" t="s">
        <v>44</v>
      </c>
      <c r="C31" s="22"/>
    </row>
    <row r="32" spans="1:3" ht="31.5">
      <c r="A32" s="23" t="s">
        <v>45</v>
      </c>
      <c r="B32" s="24" t="s">
        <v>46</v>
      </c>
      <c r="C32" s="25"/>
    </row>
    <row r="33" spans="1:3" ht="47.25">
      <c r="A33" s="23" t="s">
        <v>47</v>
      </c>
      <c r="B33" s="24" t="s">
        <v>48</v>
      </c>
      <c r="C33" s="25"/>
    </row>
  </sheetData>
  <mergeCells count="2">
    <mergeCell ref="A5:C5"/>
    <mergeCell ref="B1:C4"/>
  </mergeCells>
  <pageMargins left="0.78740157480314965" right="0.11811023622047245" top="0.74803149606299213" bottom="0.74803149606299213" header="0.31496062992125984" footer="0.31496062992125984"/>
  <pageSetup paperSize="9" scale="67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96"/>
  <sheetViews>
    <sheetView view="pageBreakPreview" topLeftCell="A84" zoomScale="90" zoomScaleNormal="100" zoomScaleSheetLayoutView="90" workbookViewId="0">
      <selection activeCell="J11" sqref="J11"/>
    </sheetView>
  </sheetViews>
  <sheetFormatPr defaultRowHeight="103.5" customHeight="1"/>
  <cols>
    <col min="1" max="1" width="6.7109375" style="183" customWidth="1"/>
    <col min="2" max="2" width="74.28515625" style="182" customWidth="1"/>
    <col min="3" max="3" width="13.42578125" style="216" customWidth="1"/>
    <col min="4" max="4" width="11" style="184" customWidth="1"/>
    <col min="5" max="5" width="13.85546875" style="184" customWidth="1"/>
    <col min="6" max="6" width="16" style="184" customWidth="1"/>
    <col min="7" max="7" width="10.85546875" style="184" customWidth="1"/>
    <col min="8" max="8" width="11.28515625" style="184" hidden="1" customWidth="1"/>
    <col min="9" max="9" width="12.7109375" style="184" customWidth="1"/>
    <col min="10" max="10" width="15.5703125" style="184" customWidth="1"/>
    <col min="11" max="11" width="0.28515625" style="185" hidden="1" customWidth="1"/>
    <col min="12" max="12" width="12.42578125" style="185" customWidth="1"/>
    <col min="13" max="13" width="11.7109375" style="185" bestFit="1" customWidth="1"/>
    <col min="14" max="258" width="9.140625" style="185"/>
    <col min="259" max="259" width="3.5703125" style="185" customWidth="1"/>
    <col min="260" max="260" width="40.85546875" style="185" customWidth="1"/>
    <col min="261" max="261" width="5.140625" style="185" customWidth="1"/>
    <col min="262" max="263" width="4.28515625" style="185" customWidth="1"/>
    <col min="264" max="264" width="8.5703125" style="185" customWidth="1"/>
    <col min="265" max="265" width="6.7109375" style="185" customWidth="1"/>
    <col min="266" max="266" width="11.28515625" style="185" customWidth="1"/>
    <col min="267" max="267" width="12.28515625" style="185" customWidth="1"/>
    <col min="268" max="514" width="9.140625" style="185"/>
    <col min="515" max="515" width="3.5703125" style="185" customWidth="1"/>
    <col min="516" max="516" width="40.85546875" style="185" customWidth="1"/>
    <col min="517" max="517" width="5.140625" style="185" customWidth="1"/>
    <col min="518" max="519" width="4.28515625" style="185" customWidth="1"/>
    <col min="520" max="520" width="8.5703125" style="185" customWidth="1"/>
    <col min="521" max="521" width="6.7109375" style="185" customWidth="1"/>
    <col min="522" max="522" width="11.28515625" style="185" customWidth="1"/>
    <col min="523" max="523" width="12.28515625" style="185" customWidth="1"/>
    <col min="524" max="770" width="9.140625" style="185"/>
    <col min="771" max="771" width="3.5703125" style="185" customWidth="1"/>
    <col min="772" max="772" width="40.85546875" style="185" customWidth="1"/>
    <col min="773" max="773" width="5.140625" style="185" customWidth="1"/>
    <col min="774" max="775" width="4.28515625" style="185" customWidth="1"/>
    <col min="776" max="776" width="8.5703125" style="185" customWidth="1"/>
    <col min="777" max="777" width="6.7109375" style="185" customWidth="1"/>
    <col min="778" max="778" width="11.28515625" style="185" customWidth="1"/>
    <col min="779" max="779" width="12.28515625" style="185" customWidth="1"/>
    <col min="780" max="1026" width="9.140625" style="185"/>
    <col min="1027" max="1027" width="3.5703125" style="185" customWidth="1"/>
    <col min="1028" max="1028" width="40.85546875" style="185" customWidth="1"/>
    <col min="1029" max="1029" width="5.140625" style="185" customWidth="1"/>
    <col min="1030" max="1031" width="4.28515625" style="185" customWidth="1"/>
    <col min="1032" max="1032" width="8.5703125" style="185" customWidth="1"/>
    <col min="1033" max="1033" width="6.7109375" style="185" customWidth="1"/>
    <col min="1034" max="1034" width="11.28515625" style="185" customWidth="1"/>
    <col min="1035" max="1035" width="12.28515625" style="185" customWidth="1"/>
    <col min="1036" max="1282" width="9.140625" style="185"/>
    <col min="1283" max="1283" width="3.5703125" style="185" customWidth="1"/>
    <col min="1284" max="1284" width="40.85546875" style="185" customWidth="1"/>
    <col min="1285" max="1285" width="5.140625" style="185" customWidth="1"/>
    <col min="1286" max="1287" width="4.28515625" style="185" customWidth="1"/>
    <col min="1288" max="1288" width="8.5703125" style="185" customWidth="1"/>
    <col min="1289" max="1289" width="6.7109375" style="185" customWidth="1"/>
    <col min="1290" max="1290" width="11.28515625" style="185" customWidth="1"/>
    <col min="1291" max="1291" width="12.28515625" style="185" customWidth="1"/>
    <col min="1292" max="1538" width="9.140625" style="185"/>
    <col min="1539" max="1539" width="3.5703125" style="185" customWidth="1"/>
    <col min="1540" max="1540" width="40.85546875" style="185" customWidth="1"/>
    <col min="1541" max="1541" width="5.140625" style="185" customWidth="1"/>
    <col min="1542" max="1543" width="4.28515625" style="185" customWidth="1"/>
    <col min="1544" max="1544" width="8.5703125" style="185" customWidth="1"/>
    <col min="1545" max="1545" width="6.7109375" style="185" customWidth="1"/>
    <col min="1546" max="1546" width="11.28515625" style="185" customWidth="1"/>
    <col min="1547" max="1547" width="12.28515625" style="185" customWidth="1"/>
    <col min="1548" max="1794" width="9.140625" style="185"/>
    <col min="1795" max="1795" width="3.5703125" style="185" customWidth="1"/>
    <col min="1796" max="1796" width="40.85546875" style="185" customWidth="1"/>
    <col min="1797" max="1797" width="5.140625" style="185" customWidth="1"/>
    <col min="1798" max="1799" width="4.28515625" style="185" customWidth="1"/>
    <col min="1800" max="1800" width="8.5703125" style="185" customWidth="1"/>
    <col min="1801" max="1801" width="6.7109375" style="185" customWidth="1"/>
    <col min="1802" max="1802" width="11.28515625" style="185" customWidth="1"/>
    <col min="1803" max="1803" width="12.28515625" style="185" customWidth="1"/>
    <col min="1804" max="2050" width="9.140625" style="185"/>
    <col min="2051" max="2051" width="3.5703125" style="185" customWidth="1"/>
    <col min="2052" max="2052" width="40.85546875" style="185" customWidth="1"/>
    <col min="2053" max="2053" width="5.140625" style="185" customWidth="1"/>
    <col min="2054" max="2055" width="4.28515625" style="185" customWidth="1"/>
    <col min="2056" max="2056" width="8.5703125" style="185" customWidth="1"/>
    <col min="2057" max="2057" width="6.7109375" style="185" customWidth="1"/>
    <col min="2058" max="2058" width="11.28515625" style="185" customWidth="1"/>
    <col min="2059" max="2059" width="12.28515625" style="185" customWidth="1"/>
    <col min="2060" max="2306" width="9.140625" style="185"/>
    <col min="2307" max="2307" width="3.5703125" style="185" customWidth="1"/>
    <col min="2308" max="2308" width="40.85546875" style="185" customWidth="1"/>
    <col min="2309" max="2309" width="5.140625" style="185" customWidth="1"/>
    <col min="2310" max="2311" width="4.28515625" style="185" customWidth="1"/>
    <col min="2312" max="2312" width="8.5703125" style="185" customWidth="1"/>
    <col min="2313" max="2313" width="6.7109375" style="185" customWidth="1"/>
    <col min="2314" max="2314" width="11.28515625" style="185" customWidth="1"/>
    <col min="2315" max="2315" width="12.28515625" style="185" customWidth="1"/>
    <col min="2316" max="2562" width="9.140625" style="185"/>
    <col min="2563" max="2563" width="3.5703125" style="185" customWidth="1"/>
    <col min="2564" max="2564" width="40.85546875" style="185" customWidth="1"/>
    <col min="2565" max="2565" width="5.140625" style="185" customWidth="1"/>
    <col min="2566" max="2567" width="4.28515625" style="185" customWidth="1"/>
    <col min="2568" max="2568" width="8.5703125" style="185" customWidth="1"/>
    <col min="2569" max="2569" width="6.7109375" style="185" customWidth="1"/>
    <col min="2570" max="2570" width="11.28515625" style="185" customWidth="1"/>
    <col min="2571" max="2571" width="12.28515625" style="185" customWidth="1"/>
    <col min="2572" max="2818" width="9.140625" style="185"/>
    <col min="2819" max="2819" width="3.5703125" style="185" customWidth="1"/>
    <col min="2820" max="2820" width="40.85546875" style="185" customWidth="1"/>
    <col min="2821" max="2821" width="5.140625" style="185" customWidth="1"/>
    <col min="2822" max="2823" width="4.28515625" style="185" customWidth="1"/>
    <col min="2824" max="2824" width="8.5703125" style="185" customWidth="1"/>
    <col min="2825" max="2825" width="6.7109375" style="185" customWidth="1"/>
    <col min="2826" max="2826" width="11.28515625" style="185" customWidth="1"/>
    <col min="2827" max="2827" width="12.28515625" style="185" customWidth="1"/>
    <col min="2828" max="3074" width="9.140625" style="185"/>
    <col min="3075" max="3075" width="3.5703125" style="185" customWidth="1"/>
    <col min="3076" max="3076" width="40.85546875" style="185" customWidth="1"/>
    <col min="3077" max="3077" width="5.140625" style="185" customWidth="1"/>
    <col min="3078" max="3079" width="4.28515625" style="185" customWidth="1"/>
    <col min="3080" max="3080" width="8.5703125" style="185" customWidth="1"/>
    <col min="3081" max="3081" width="6.7109375" style="185" customWidth="1"/>
    <col min="3082" max="3082" width="11.28515625" style="185" customWidth="1"/>
    <col min="3083" max="3083" width="12.28515625" style="185" customWidth="1"/>
    <col min="3084" max="3330" width="9.140625" style="185"/>
    <col min="3331" max="3331" width="3.5703125" style="185" customWidth="1"/>
    <col min="3332" max="3332" width="40.85546875" style="185" customWidth="1"/>
    <col min="3333" max="3333" width="5.140625" style="185" customWidth="1"/>
    <col min="3334" max="3335" width="4.28515625" style="185" customWidth="1"/>
    <col min="3336" max="3336" width="8.5703125" style="185" customWidth="1"/>
    <col min="3337" max="3337" width="6.7109375" style="185" customWidth="1"/>
    <col min="3338" max="3338" width="11.28515625" style="185" customWidth="1"/>
    <col min="3339" max="3339" width="12.28515625" style="185" customWidth="1"/>
    <col min="3340" max="3586" width="9.140625" style="185"/>
    <col min="3587" max="3587" width="3.5703125" style="185" customWidth="1"/>
    <col min="3588" max="3588" width="40.85546875" style="185" customWidth="1"/>
    <col min="3589" max="3589" width="5.140625" style="185" customWidth="1"/>
    <col min="3590" max="3591" width="4.28515625" style="185" customWidth="1"/>
    <col min="3592" max="3592" width="8.5703125" style="185" customWidth="1"/>
    <col min="3593" max="3593" width="6.7109375" style="185" customWidth="1"/>
    <col min="3594" max="3594" width="11.28515625" style="185" customWidth="1"/>
    <col min="3595" max="3595" width="12.28515625" style="185" customWidth="1"/>
    <col min="3596" max="3842" width="9.140625" style="185"/>
    <col min="3843" max="3843" width="3.5703125" style="185" customWidth="1"/>
    <col min="3844" max="3844" width="40.85546875" style="185" customWidth="1"/>
    <col min="3845" max="3845" width="5.140625" style="185" customWidth="1"/>
    <col min="3846" max="3847" width="4.28515625" style="185" customWidth="1"/>
    <col min="3848" max="3848" width="8.5703125" style="185" customWidth="1"/>
    <col min="3849" max="3849" width="6.7109375" style="185" customWidth="1"/>
    <col min="3850" max="3850" width="11.28515625" style="185" customWidth="1"/>
    <col min="3851" max="3851" width="12.28515625" style="185" customWidth="1"/>
    <col min="3852" max="4098" width="9.140625" style="185"/>
    <col min="4099" max="4099" width="3.5703125" style="185" customWidth="1"/>
    <col min="4100" max="4100" width="40.85546875" style="185" customWidth="1"/>
    <col min="4101" max="4101" width="5.140625" style="185" customWidth="1"/>
    <col min="4102" max="4103" width="4.28515625" style="185" customWidth="1"/>
    <col min="4104" max="4104" width="8.5703125" style="185" customWidth="1"/>
    <col min="4105" max="4105" width="6.7109375" style="185" customWidth="1"/>
    <col min="4106" max="4106" width="11.28515625" style="185" customWidth="1"/>
    <col min="4107" max="4107" width="12.28515625" style="185" customWidth="1"/>
    <col min="4108" max="4354" width="9.140625" style="185"/>
    <col min="4355" max="4355" width="3.5703125" style="185" customWidth="1"/>
    <col min="4356" max="4356" width="40.85546875" style="185" customWidth="1"/>
    <col min="4357" max="4357" width="5.140625" style="185" customWidth="1"/>
    <col min="4358" max="4359" width="4.28515625" style="185" customWidth="1"/>
    <col min="4360" max="4360" width="8.5703125" style="185" customWidth="1"/>
    <col min="4361" max="4361" width="6.7109375" style="185" customWidth="1"/>
    <col min="4362" max="4362" width="11.28515625" style="185" customWidth="1"/>
    <col min="4363" max="4363" width="12.28515625" style="185" customWidth="1"/>
    <col min="4364" max="4610" width="9.140625" style="185"/>
    <col min="4611" max="4611" width="3.5703125" style="185" customWidth="1"/>
    <col min="4612" max="4612" width="40.85546875" style="185" customWidth="1"/>
    <col min="4613" max="4613" width="5.140625" style="185" customWidth="1"/>
    <col min="4614" max="4615" width="4.28515625" style="185" customWidth="1"/>
    <col min="4616" max="4616" width="8.5703125" style="185" customWidth="1"/>
    <col min="4617" max="4617" width="6.7109375" style="185" customWidth="1"/>
    <col min="4618" max="4618" width="11.28515625" style="185" customWidth="1"/>
    <col min="4619" max="4619" width="12.28515625" style="185" customWidth="1"/>
    <col min="4620" max="4866" width="9.140625" style="185"/>
    <col min="4867" max="4867" width="3.5703125" style="185" customWidth="1"/>
    <col min="4868" max="4868" width="40.85546875" style="185" customWidth="1"/>
    <col min="4869" max="4869" width="5.140625" style="185" customWidth="1"/>
    <col min="4870" max="4871" width="4.28515625" style="185" customWidth="1"/>
    <col min="4872" max="4872" width="8.5703125" style="185" customWidth="1"/>
    <col min="4873" max="4873" width="6.7109375" style="185" customWidth="1"/>
    <col min="4874" max="4874" width="11.28515625" style="185" customWidth="1"/>
    <col min="4875" max="4875" width="12.28515625" style="185" customWidth="1"/>
    <col min="4876" max="5122" width="9.140625" style="185"/>
    <col min="5123" max="5123" width="3.5703125" style="185" customWidth="1"/>
    <col min="5124" max="5124" width="40.85546875" style="185" customWidth="1"/>
    <col min="5125" max="5125" width="5.140625" style="185" customWidth="1"/>
    <col min="5126" max="5127" width="4.28515625" style="185" customWidth="1"/>
    <col min="5128" max="5128" width="8.5703125" style="185" customWidth="1"/>
    <col min="5129" max="5129" width="6.7109375" style="185" customWidth="1"/>
    <col min="5130" max="5130" width="11.28515625" style="185" customWidth="1"/>
    <col min="5131" max="5131" width="12.28515625" style="185" customWidth="1"/>
    <col min="5132" max="5378" width="9.140625" style="185"/>
    <col min="5379" max="5379" width="3.5703125" style="185" customWidth="1"/>
    <col min="5380" max="5380" width="40.85546875" style="185" customWidth="1"/>
    <col min="5381" max="5381" width="5.140625" style="185" customWidth="1"/>
    <col min="5382" max="5383" width="4.28515625" style="185" customWidth="1"/>
    <col min="5384" max="5384" width="8.5703125" style="185" customWidth="1"/>
    <col min="5385" max="5385" width="6.7109375" style="185" customWidth="1"/>
    <col min="5386" max="5386" width="11.28515625" style="185" customWidth="1"/>
    <col min="5387" max="5387" width="12.28515625" style="185" customWidth="1"/>
    <col min="5388" max="5634" width="9.140625" style="185"/>
    <col min="5635" max="5635" width="3.5703125" style="185" customWidth="1"/>
    <col min="5636" max="5636" width="40.85546875" style="185" customWidth="1"/>
    <col min="5637" max="5637" width="5.140625" style="185" customWidth="1"/>
    <col min="5638" max="5639" width="4.28515625" style="185" customWidth="1"/>
    <col min="5640" max="5640" width="8.5703125" style="185" customWidth="1"/>
    <col min="5641" max="5641" width="6.7109375" style="185" customWidth="1"/>
    <col min="5642" max="5642" width="11.28515625" style="185" customWidth="1"/>
    <col min="5643" max="5643" width="12.28515625" style="185" customWidth="1"/>
    <col min="5644" max="5890" width="9.140625" style="185"/>
    <col min="5891" max="5891" width="3.5703125" style="185" customWidth="1"/>
    <col min="5892" max="5892" width="40.85546875" style="185" customWidth="1"/>
    <col min="5893" max="5893" width="5.140625" style="185" customWidth="1"/>
    <col min="5894" max="5895" width="4.28515625" style="185" customWidth="1"/>
    <col min="5896" max="5896" width="8.5703125" style="185" customWidth="1"/>
    <col min="5897" max="5897" width="6.7109375" style="185" customWidth="1"/>
    <col min="5898" max="5898" width="11.28515625" style="185" customWidth="1"/>
    <col min="5899" max="5899" width="12.28515625" style="185" customWidth="1"/>
    <col min="5900" max="6146" width="9.140625" style="185"/>
    <col min="6147" max="6147" width="3.5703125" style="185" customWidth="1"/>
    <col min="6148" max="6148" width="40.85546875" style="185" customWidth="1"/>
    <col min="6149" max="6149" width="5.140625" style="185" customWidth="1"/>
    <col min="6150" max="6151" width="4.28515625" style="185" customWidth="1"/>
    <col min="6152" max="6152" width="8.5703125" style="185" customWidth="1"/>
    <col min="6153" max="6153" width="6.7109375" style="185" customWidth="1"/>
    <col min="6154" max="6154" width="11.28515625" style="185" customWidth="1"/>
    <col min="6155" max="6155" width="12.28515625" style="185" customWidth="1"/>
    <col min="6156" max="6402" width="9.140625" style="185"/>
    <col min="6403" max="6403" width="3.5703125" style="185" customWidth="1"/>
    <col min="6404" max="6404" width="40.85546875" style="185" customWidth="1"/>
    <col min="6405" max="6405" width="5.140625" style="185" customWidth="1"/>
    <col min="6406" max="6407" width="4.28515625" style="185" customWidth="1"/>
    <col min="6408" max="6408" width="8.5703125" style="185" customWidth="1"/>
    <col min="6409" max="6409" width="6.7109375" style="185" customWidth="1"/>
    <col min="6410" max="6410" width="11.28515625" style="185" customWidth="1"/>
    <col min="6411" max="6411" width="12.28515625" style="185" customWidth="1"/>
    <col min="6412" max="6658" width="9.140625" style="185"/>
    <col min="6659" max="6659" width="3.5703125" style="185" customWidth="1"/>
    <col min="6660" max="6660" width="40.85546875" style="185" customWidth="1"/>
    <col min="6661" max="6661" width="5.140625" style="185" customWidth="1"/>
    <col min="6662" max="6663" width="4.28515625" style="185" customWidth="1"/>
    <col min="6664" max="6664" width="8.5703125" style="185" customWidth="1"/>
    <col min="6665" max="6665" width="6.7109375" style="185" customWidth="1"/>
    <col min="6666" max="6666" width="11.28515625" style="185" customWidth="1"/>
    <col min="6667" max="6667" width="12.28515625" style="185" customWidth="1"/>
    <col min="6668" max="6914" width="9.140625" style="185"/>
    <col min="6915" max="6915" width="3.5703125" style="185" customWidth="1"/>
    <col min="6916" max="6916" width="40.85546875" style="185" customWidth="1"/>
    <col min="6917" max="6917" width="5.140625" style="185" customWidth="1"/>
    <col min="6918" max="6919" width="4.28515625" style="185" customWidth="1"/>
    <col min="6920" max="6920" width="8.5703125" style="185" customWidth="1"/>
    <col min="6921" max="6921" width="6.7109375" style="185" customWidth="1"/>
    <col min="6922" max="6922" width="11.28515625" style="185" customWidth="1"/>
    <col min="6923" max="6923" width="12.28515625" style="185" customWidth="1"/>
    <col min="6924" max="7170" width="9.140625" style="185"/>
    <col min="7171" max="7171" width="3.5703125" style="185" customWidth="1"/>
    <col min="7172" max="7172" width="40.85546875" style="185" customWidth="1"/>
    <col min="7173" max="7173" width="5.140625" style="185" customWidth="1"/>
    <col min="7174" max="7175" width="4.28515625" style="185" customWidth="1"/>
    <col min="7176" max="7176" width="8.5703125" style="185" customWidth="1"/>
    <col min="7177" max="7177" width="6.7109375" style="185" customWidth="1"/>
    <col min="7178" max="7178" width="11.28515625" style="185" customWidth="1"/>
    <col min="7179" max="7179" width="12.28515625" style="185" customWidth="1"/>
    <col min="7180" max="7426" width="9.140625" style="185"/>
    <col min="7427" max="7427" width="3.5703125" style="185" customWidth="1"/>
    <col min="7428" max="7428" width="40.85546875" style="185" customWidth="1"/>
    <col min="7429" max="7429" width="5.140625" style="185" customWidth="1"/>
    <col min="7430" max="7431" width="4.28515625" style="185" customWidth="1"/>
    <col min="7432" max="7432" width="8.5703125" style="185" customWidth="1"/>
    <col min="7433" max="7433" width="6.7109375" style="185" customWidth="1"/>
    <col min="7434" max="7434" width="11.28515625" style="185" customWidth="1"/>
    <col min="7435" max="7435" width="12.28515625" style="185" customWidth="1"/>
    <col min="7436" max="7682" width="9.140625" style="185"/>
    <col min="7683" max="7683" width="3.5703125" style="185" customWidth="1"/>
    <col min="7684" max="7684" width="40.85546875" style="185" customWidth="1"/>
    <col min="7685" max="7685" width="5.140625" style="185" customWidth="1"/>
    <col min="7686" max="7687" width="4.28515625" style="185" customWidth="1"/>
    <col min="7688" max="7688" width="8.5703125" style="185" customWidth="1"/>
    <col min="7689" max="7689" width="6.7109375" style="185" customWidth="1"/>
    <col min="7690" max="7690" width="11.28515625" style="185" customWidth="1"/>
    <col min="7691" max="7691" width="12.28515625" style="185" customWidth="1"/>
    <col min="7692" max="7938" width="9.140625" style="185"/>
    <col min="7939" max="7939" width="3.5703125" style="185" customWidth="1"/>
    <col min="7940" max="7940" width="40.85546875" style="185" customWidth="1"/>
    <col min="7941" max="7941" width="5.140625" style="185" customWidth="1"/>
    <col min="7942" max="7943" width="4.28515625" style="185" customWidth="1"/>
    <col min="7944" max="7944" width="8.5703125" style="185" customWidth="1"/>
    <col min="7945" max="7945" width="6.7109375" style="185" customWidth="1"/>
    <col min="7946" max="7946" width="11.28515625" style="185" customWidth="1"/>
    <col min="7947" max="7947" width="12.28515625" style="185" customWidth="1"/>
    <col min="7948" max="8194" width="9.140625" style="185"/>
    <col min="8195" max="8195" width="3.5703125" style="185" customWidth="1"/>
    <col min="8196" max="8196" width="40.85546875" style="185" customWidth="1"/>
    <col min="8197" max="8197" width="5.140625" style="185" customWidth="1"/>
    <col min="8198" max="8199" width="4.28515625" style="185" customWidth="1"/>
    <col min="8200" max="8200" width="8.5703125" style="185" customWidth="1"/>
    <col min="8201" max="8201" width="6.7109375" style="185" customWidth="1"/>
    <col min="8202" max="8202" width="11.28515625" style="185" customWidth="1"/>
    <col min="8203" max="8203" width="12.28515625" style="185" customWidth="1"/>
    <col min="8204" max="8450" width="9.140625" style="185"/>
    <col min="8451" max="8451" width="3.5703125" style="185" customWidth="1"/>
    <col min="8452" max="8452" width="40.85546875" style="185" customWidth="1"/>
    <col min="8453" max="8453" width="5.140625" style="185" customWidth="1"/>
    <col min="8454" max="8455" width="4.28515625" style="185" customWidth="1"/>
    <col min="8456" max="8456" width="8.5703125" style="185" customWidth="1"/>
    <col min="8457" max="8457" width="6.7109375" style="185" customWidth="1"/>
    <col min="8458" max="8458" width="11.28515625" style="185" customWidth="1"/>
    <col min="8459" max="8459" width="12.28515625" style="185" customWidth="1"/>
    <col min="8460" max="8706" width="9.140625" style="185"/>
    <col min="8707" max="8707" width="3.5703125" style="185" customWidth="1"/>
    <col min="8708" max="8708" width="40.85546875" style="185" customWidth="1"/>
    <col min="8709" max="8709" width="5.140625" style="185" customWidth="1"/>
    <col min="8710" max="8711" width="4.28515625" style="185" customWidth="1"/>
    <col min="8712" max="8712" width="8.5703125" style="185" customWidth="1"/>
    <col min="8713" max="8713" width="6.7109375" style="185" customWidth="1"/>
    <col min="8714" max="8714" width="11.28515625" style="185" customWidth="1"/>
    <col min="8715" max="8715" width="12.28515625" style="185" customWidth="1"/>
    <col min="8716" max="8962" width="9.140625" style="185"/>
    <col min="8963" max="8963" width="3.5703125" style="185" customWidth="1"/>
    <col min="8964" max="8964" width="40.85546875" style="185" customWidth="1"/>
    <col min="8965" max="8965" width="5.140625" style="185" customWidth="1"/>
    <col min="8966" max="8967" width="4.28515625" style="185" customWidth="1"/>
    <col min="8968" max="8968" width="8.5703125" style="185" customWidth="1"/>
    <col min="8969" max="8969" width="6.7109375" style="185" customWidth="1"/>
    <col min="8970" max="8970" width="11.28515625" style="185" customWidth="1"/>
    <col min="8971" max="8971" width="12.28515625" style="185" customWidth="1"/>
    <col min="8972" max="9218" width="9.140625" style="185"/>
    <col min="9219" max="9219" width="3.5703125" style="185" customWidth="1"/>
    <col min="9220" max="9220" width="40.85546875" style="185" customWidth="1"/>
    <col min="9221" max="9221" width="5.140625" style="185" customWidth="1"/>
    <col min="9222" max="9223" width="4.28515625" style="185" customWidth="1"/>
    <col min="9224" max="9224" width="8.5703125" style="185" customWidth="1"/>
    <col min="9225" max="9225" width="6.7109375" style="185" customWidth="1"/>
    <col min="9226" max="9226" width="11.28515625" style="185" customWidth="1"/>
    <col min="9227" max="9227" width="12.28515625" style="185" customWidth="1"/>
    <col min="9228" max="9474" width="9.140625" style="185"/>
    <col min="9475" max="9475" width="3.5703125" style="185" customWidth="1"/>
    <col min="9476" max="9476" width="40.85546875" style="185" customWidth="1"/>
    <col min="9477" max="9477" width="5.140625" style="185" customWidth="1"/>
    <col min="9478" max="9479" width="4.28515625" style="185" customWidth="1"/>
    <col min="9480" max="9480" width="8.5703125" style="185" customWidth="1"/>
    <col min="9481" max="9481" width="6.7109375" style="185" customWidth="1"/>
    <col min="9482" max="9482" width="11.28515625" style="185" customWidth="1"/>
    <col min="9483" max="9483" width="12.28515625" style="185" customWidth="1"/>
    <col min="9484" max="9730" width="9.140625" style="185"/>
    <col min="9731" max="9731" width="3.5703125" style="185" customWidth="1"/>
    <col min="9732" max="9732" width="40.85546875" style="185" customWidth="1"/>
    <col min="9733" max="9733" width="5.140625" style="185" customWidth="1"/>
    <col min="9734" max="9735" width="4.28515625" style="185" customWidth="1"/>
    <col min="9736" max="9736" width="8.5703125" style="185" customWidth="1"/>
    <col min="9737" max="9737" width="6.7109375" style="185" customWidth="1"/>
    <col min="9738" max="9738" width="11.28515625" style="185" customWidth="1"/>
    <col min="9739" max="9739" width="12.28515625" style="185" customWidth="1"/>
    <col min="9740" max="9986" width="9.140625" style="185"/>
    <col min="9987" max="9987" width="3.5703125" style="185" customWidth="1"/>
    <col min="9988" max="9988" width="40.85546875" style="185" customWidth="1"/>
    <col min="9989" max="9989" width="5.140625" style="185" customWidth="1"/>
    <col min="9990" max="9991" width="4.28515625" style="185" customWidth="1"/>
    <col min="9992" max="9992" width="8.5703125" style="185" customWidth="1"/>
    <col min="9993" max="9993" width="6.7109375" style="185" customWidth="1"/>
    <col min="9994" max="9994" width="11.28515625" style="185" customWidth="1"/>
    <col min="9995" max="9995" width="12.28515625" style="185" customWidth="1"/>
    <col min="9996" max="10242" width="9.140625" style="185"/>
    <col min="10243" max="10243" width="3.5703125" style="185" customWidth="1"/>
    <col min="10244" max="10244" width="40.85546875" style="185" customWidth="1"/>
    <col min="10245" max="10245" width="5.140625" style="185" customWidth="1"/>
    <col min="10246" max="10247" width="4.28515625" style="185" customWidth="1"/>
    <col min="10248" max="10248" width="8.5703125" style="185" customWidth="1"/>
    <col min="10249" max="10249" width="6.7109375" style="185" customWidth="1"/>
    <col min="10250" max="10250" width="11.28515625" style="185" customWidth="1"/>
    <col min="10251" max="10251" width="12.28515625" style="185" customWidth="1"/>
    <col min="10252" max="10498" width="9.140625" style="185"/>
    <col min="10499" max="10499" width="3.5703125" style="185" customWidth="1"/>
    <col min="10500" max="10500" width="40.85546875" style="185" customWidth="1"/>
    <col min="10501" max="10501" width="5.140625" style="185" customWidth="1"/>
    <col min="10502" max="10503" width="4.28515625" style="185" customWidth="1"/>
    <col min="10504" max="10504" width="8.5703125" style="185" customWidth="1"/>
    <col min="10505" max="10505" width="6.7109375" style="185" customWidth="1"/>
    <col min="10506" max="10506" width="11.28515625" style="185" customWidth="1"/>
    <col min="10507" max="10507" width="12.28515625" style="185" customWidth="1"/>
    <col min="10508" max="10754" width="9.140625" style="185"/>
    <col min="10755" max="10755" width="3.5703125" style="185" customWidth="1"/>
    <col min="10756" max="10756" width="40.85546875" style="185" customWidth="1"/>
    <col min="10757" max="10757" width="5.140625" style="185" customWidth="1"/>
    <col min="10758" max="10759" width="4.28515625" style="185" customWidth="1"/>
    <col min="10760" max="10760" width="8.5703125" style="185" customWidth="1"/>
    <col min="10761" max="10761" width="6.7109375" style="185" customWidth="1"/>
    <col min="10762" max="10762" width="11.28515625" style="185" customWidth="1"/>
    <col min="10763" max="10763" width="12.28515625" style="185" customWidth="1"/>
    <col min="10764" max="11010" width="9.140625" style="185"/>
    <col min="11011" max="11011" width="3.5703125" style="185" customWidth="1"/>
    <col min="11012" max="11012" width="40.85546875" style="185" customWidth="1"/>
    <col min="11013" max="11013" width="5.140625" style="185" customWidth="1"/>
    <col min="11014" max="11015" width="4.28515625" style="185" customWidth="1"/>
    <col min="11016" max="11016" width="8.5703125" style="185" customWidth="1"/>
    <col min="11017" max="11017" width="6.7109375" style="185" customWidth="1"/>
    <col min="11018" max="11018" width="11.28515625" style="185" customWidth="1"/>
    <col min="11019" max="11019" width="12.28515625" style="185" customWidth="1"/>
    <col min="11020" max="11266" width="9.140625" style="185"/>
    <col min="11267" max="11267" width="3.5703125" style="185" customWidth="1"/>
    <col min="11268" max="11268" width="40.85546875" style="185" customWidth="1"/>
    <col min="11269" max="11269" width="5.140625" style="185" customWidth="1"/>
    <col min="11270" max="11271" width="4.28515625" style="185" customWidth="1"/>
    <col min="11272" max="11272" width="8.5703125" style="185" customWidth="1"/>
    <col min="11273" max="11273" width="6.7109375" style="185" customWidth="1"/>
    <col min="11274" max="11274" width="11.28515625" style="185" customWidth="1"/>
    <col min="11275" max="11275" width="12.28515625" style="185" customWidth="1"/>
    <col min="11276" max="11522" width="9.140625" style="185"/>
    <col min="11523" max="11523" width="3.5703125" style="185" customWidth="1"/>
    <col min="11524" max="11524" width="40.85546875" style="185" customWidth="1"/>
    <col min="11525" max="11525" width="5.140625" style="185" customWidth="1"/>
    <col min="11526" max="11527" width="4.28515625" style="185" customWidth="1"/>
    <col min="11528" max="11528" width="8.5703125" style="185" customWidth="1"/>
    <col min="11529" max="11529" width="6.7109375" style="185" customWidth="1"/>
    <col min="11530" max="11530" width="11.28515625" style="185" customWidth="1"/>
    <col min="11531" max="11531" width="12.28515625" style="185" customWidth="1"/>
    <col min="11532" max="11778" width="9.140625" style="185"/>
    <col min="11779" max="11779" width="3.5703125" style="185" customWidth="1"/>
    <col min="11780" max="11780" width="40.85546875" style="185" customWidth="1"/>
    <col min="11781" max="11781" width="5.140625" style="185" customWidth="1"/>
    <col min="11782" max="11783" width="4.28515625" style="185" customWidth="1"/>
    <col min="11784" max="11784" width="8.5703125" style="185" customWidth="1"/>
    <col min="11785" max="11785" width="6.7109375" style="185" customWidth="1"/>
    <col min="11786" max="11786" width="11.28515625" style="185" customWidth="1"/>
    <col min="11787" max="11787" width="12.28515625" style="185" customWidth="1"/>
    <col min="11788" max="12034" width="9.140625" style="185"/>
    <col min="12035" max="12035" width="3.5703125" style="185" customWidth="1"/>
    <col min="12036" max="12036" width="40.85546875" style="185" customWidth="1"/>
    <col min="12037" max="12037" width="5.140625" style="185" customWidth="1"/>
    <col min="12038" max="12039" width="4.28515625" style="185" customWidth="1"/>
    <col min="12040" max="12040" width="8.5703125" style="185" customWidth="1"/>
    <col min="12041" max="12041" width="6.7109375" style="185" customWidth="1"/>
    <col min="12042" max="12042" width="11.28515625" style="185" customWidth="1"/>
    <col min="12043" max="12043" width="12.28515625" style="185" customWidth="1"/>
    <col min="12044" max="12290" width="9.140625" style="185"/>
    <col min="12291" max="12291" width="3.5703125" style="185" customWidth="1"/>
    <col min="12292" max="12292" width="40.85546875" style="185" customWidth="1"/>
    <col min="12293" max="12293" width="5.140625" style="185" customWidth="1"/>
    <col min="12294" max="12295" width="4.28515625" style="185" customWidth="1"/>
    <col min="12296" max="12296" width="8.5703125" style="185" customWidth="1"/>
    <col min="12297" max="12297" width="6.7109375" style="185" customWidth="1"/>
    <col min="12298" max="12298" width="11.28515625" style="185" customWidth="1"/>
    <col min="12299" max="12299" width="12.28515625" style="185" customWidth="1"/>
    <col min="12300" max="12546" width="9.140625" style="185"/>
    <col min="12547" max="12547" width="3.5703125" style="185" customWidth="1"/>
    <col min="12548" max="12548" width="40.85546875" style="185" customWidth="1"/>
    <col min="12549" max="12549" width="5.140625" style="185" customWidth="1"/>
    <col min="12550" max="12551" width="4.28515625" style="185" customWidth="1"/>
    <col min="12552" max="12552" width="8.5703125" style="185" customWidth="1"/>
    <col min="12553" max="12553" width="6.7109375" style="185" customWidth="1"/>
    <col min="12554" max="12554" width="11.28515625" style="185" customWidth="1"/>
    <col min="12555" max="12555" width="12.28515625" style="185" customWidth="1"/>
    <col min="12556" max="12802" width="9.140625" style="185"/>
    <col min="12803" max="12803" width="3.5703125" style="185" customWidth="1"/>
    <col min="12804" max="12804" width="40.85546875" style="185" customWidth="1"/>
    <col min="12805" max="12805" width="5.140625" style="185" customWidth="1"/>
    <col min="12806" max="12807" width="4.28515625" style="185" customWidth="1"/>
    <col min="12808" max="12808" width="8.5703125" style="185" customWidth="1"/>
    <col min="12809" max="12809" width="6.7109375" style="185" customWidth="1"/>
    <col min="12810" max="12810" width="11.28515625" style="185" customWidth="1"/>
    <col min="12811" max="12811" width="12.28515625" style="185" customWidth="1"/>
    <col min="12812" max="13058" width="9.140625" style="185"/>
    <col min="13059" max="13059" width="3.5703125" style="185" customWidth="1"/>
    <col min="13060" max="13060" width="40.85546875" style="185" customWidth="1"/>
    <col min="13061" max="13061" width="5.140625" style="185" customWidth="1"/>
    <col min="13062" max="13063" width="4.28515625" style="185" customWidth="1"/>
    <col min="13064" max="13064" width="8.5703125" style="185" customWidth="1"/>
    <col min="13065" max="13065" width="6.7109375" style="185" customWidth="1"/>
    <col min="13066" max="13066" width="11.28515625" style="185" customWidth="1"/>
    <col min="13067" max="13067" width="12.28515625" style="185" customWidth="1"/>
    <col min="13068" max="13314" width="9.140625" style="185"/>
    <col min="13315" max="13315" width="3.5703125" style="185" customWidth="1"/>
    <col min="13316" max="13316" width="40.85546875" style="185" customWidth="1"/>
    <col min="13317" max="13317" width="5.140625" style="185" customWidth="1"/>
    <col min="13318" max="13319" width="4.28515625" style="185" customWidth="1"/>
    <col min="13320" max="13320" width="8.5703125" style="185" customWidth="1"/>
    <col min="13321" max="13321" width="6.7109375" style="185" customWidth="1"/>
    <col min="13322" max="13322" width="11.28515625" style="185" customWidth="1"/>
    <col min="13323" max="13323" width="12.28515625" style="185" customWidth="1"/>
    <col min="13324" max="13570" width="9.140625" style="185"/>
    <col min="13571" max="13571" width="3.5703125" style="185" customWidth="1"/>
    <col min="13572" max="13572" width="40.85546875" style="185" customWidth="1"/>
    <col min="13573" max="13573" width="5.140625" style="185" customWidth="1"/>
    <col min="13574" max="13575" width="4.28515625" style="185" customWidth="1"/>
    <col min="13576" max="13576" width="8.5703125" style="185" customWidth="1"/>
    <col min="13577" max="13577" width="6.7109375" style="185" customWidth="1"/>
    <col min="13578" max="13578" width="11.28515625" style="185" customWidth="1"/>
    <col min="13579" max="13579" width="12.28515625" style="185" customWidth="1"/>
    <col min="13580" max="13826" width="9.140625" style="185"/>
    <col min="13827" max="13827" width="3.5703125" style="185" customWidth="1"/>
    <col min="13828" max="13828" width="40.85546875" style="185" customWidth="1"/>
    <col min="13829" max="13829" width="5.140625" style="185" customWidth="1"/>
    <col min="13830" max="13831" width="4.28515625" style="185" customWidth="1"/>
    <col min="13832" max="13832" width="8.5703125" style="185" customWidth="1"/>
    <col min="13833" max="13833" width="6.7109375" style="185" customWidth="1"/>
    <col min="13834" max="13834" width="11.28515625" style="185" customWidth="1"/>
    <col min="13835" max="13835" width="12.28515625" style="185" customWidth="1"/>
    <col min="13836" max="14082" width="9.140625" style="185"/>
    <col min="14083" max="14083" width="3.5703125" style="185" customWidth="1"/>
    <col min="14084" max="14084" width="40.85546875" style="185" customWidth="1"/>
    <col min="14085" max="14085" width="5.140625" style="185" customWidth="1"/>
    <col min="14086" max="14087" width="4.28515625" style="185" customWidth="1"/>
    <col min="14088" max="14088" width="8.5703125" style="185" customWidth="1"/>
    <col min="14089" max="14089" width="6.7109375" style="185" customWidth="1"/>
    <col min="14090" max="14090" width="11.28515625" style="185" customWidth="1"/>
    <col min="14091" max="14091" width="12.28515625" style="185" customWidth="1"/>
    <col min="14092" max="14338" width="9.140625" style="185"/>
    <col min="14339" max="14339" width="3.5703125" style="185" customWidth="1"/>
    <col min="14340" max="14340" width="40.85546875" style="185" customWidth="1"/>
    <col min="14341" max="14341" width="5.140625" style="185" customWidth="1"/>
    <col min="14342" max="14343" width="4.28515625" style="185" customWidth="1"/>
    <col min="14344" max="14344" width="8.5703125" style="185" customWidth="1"/>
    <col min="14345" max="14345" width="6.7109375" style="185" customWidth="1"/>
    <col min="14346" max="14346" width="11.28515625" style="185" customWidth="1"/>
    <col min="14347" max="14347" width="12.28515625" style="185" customWidth="1"/>
    <col min="14348" max="14594" width="9.140625" style="185"/>
    <col min="14595" max="14595" width="3.5703125" style="185" customWidth="1"/>
    <col min="14596" max="14596" width="40.85546875" style="185" customWidth="1"/>
    <col min="14597" max="14597" width="5.140625" style="185" customWidth="1"/>
    <col min="14598" max="14599" width="4.28515625" style="185" customWidth="1"/>
    <col min="14600" max="14600" width="8.5703125" style="185" customWidth="1"/>
    <col min="14601" max="14601" width="6.7109375" style="185" customWidth="1"/>
    <col min="14602" max="14602" width="11.28515625" style="185" customWidth="1"/>
    <col min="14603" max="14603" width="12.28515625" style="185" customWidth="1"/>
    <col min="14604" max="14850" width="9.140625" style="185"/>
    <col min="14851" max="14851" width="3.5703125" style="185" customWidth="1"/>
    <col min="14852" max="14852" width="40.85546875" style="185" customWidth="1"/>
    <col min="14853" max="14853" width="5.140625" style="185" customWidth="1"/>
    <col min="14854" max="14855" width="4.28515625" style="185" customWidth="1"/>
    <col min="14856" max="14856" width="8.5703125" style="185" customWidth="1"/>
    <col min="14857" max="14857" width="6.7109375" style="185" customWidth="1"/>
    <col min="14858" max="14858" width="11.28515625" style="185" customWidth="1"/>
    <col min="14859" max="14859" width="12.28515625" style="185" customWidth="1"/>
    <col min="14860" max="15106" width="9.140625" style="185"/>
    <col min="15107" max="15107" width="3.5703125" style="185" customWidth="1"/>
    <col min="15108" max="15108" width="40.85546875" style="185" customWidth="1"/>
    <col min="15109" max="15109" width="5.140625" style="185" customWidth="1"/>
    <col min="15110" max="15111" width="4.28515625" style="185" customWidth="1"/>
    <col min="15112" max="15112" width="8.5703125" style="185" customWidth="1"/>
    <col min="15113" max="15113" width="6.7109375" style="185" customWidth="1"/>
    <col min="15114" max="15114" width="11.28515625" style="185" customWidth="1"/>
    <col min="15115" max="15115" width="12.28515625" style="185" customWidth="1"/>
    <col min="15116" max="15362" width="9.140625" style="185"/>
    <col min="15363" max="15363" width="3.5703125" style="185" customWidth="1"/>
    <col min="15364" max="15364" width="40.85546875" style="185" customWidth="1"/>
    <col min="15365" max="15365" width="5.140625" style="185" customWidth="1"/>
    <col min="15366" max="15367" width="4.28515625" style="185" customWidth="1"/>
    <col min="15368" max="15368" width="8.5703125" style="185" customWidth="1"/>
    <col min="15369" max="15369" width="6.7109375" style="185" customWidth="1"/>
    <col min="15370" max="15370" width="11.28515625" style="185" customWidth="1"/>
    <col min="15371" max="15371" width="12.28515625" style="185" customWidth="1"/>
    <col min="15372" max="15618" width="9.140625" style="185"/>
    <col min="15619" max="15619" width="3.5703125" style="185" customWidth="1"/>
    <col min="15620" max="15620" width="40.85546875" style="185" customWidth="1"/>
    <col min="15621" max="15621" width="5.140625" style="185" customWidth="1"/>
    <col min="15622" max="15623" width="4.28515625" style="185" customWidth="1"/>
    <col min="15624" max="15624" width="8.5703125" style="185" customWidth="1"/>
    <col min="15625" max="15625" width="6.7109375" style="185" customWidth="1"/>
    <col min="15626" max="15626" width="11.28515625" style="185" customWidth="1"/>
    <col min="15627" max="15627" width="12.28515625" style="185" customWidth="1"/>
    <col min="15628" max="15874" width="9.140625" style="185"/>
    <col min="15875" max="15875" width="3.5703125" style="185" customWidth="1"/>
    <col min="15876" max="15876" width="40.85546875" style="185" customWidth="1"/>
    <col min="15877" max="15877" width="5.140625" style="185" customWidth="1"/>
    <col min="15878" max="15879" width="4.28515625" style="185" customWidth="1"/>
    <col min="15880" max="15880" width="8.5703125" style="185" customWidth="1"/>
    <col min="15881" max="15881" width="6.7109375" style="185" customWidth="1"/>
    <col min="15882" max="15882" width="11.28515625" style="185" customWidth="1"/>
    <col min="15883" max="15883" width="12.28515625" style="185" customWidth="1"/>
    <col min="15884" max="16130" width="9.140625" style="185"/>
    <col min="16131" max="16131" width="3.5703125" style="185" customWidth="1"/>
    <col min="16132" max="16132" width="40.85546875" style="185" customWidth="1"/>
    <col min="16133" max="16133" width="5.140625" style="185" customWidth="1"/>
    <col min="16134" max="16135" width="4.28515625" style="185" customWidth="1"/>
    <col min="16136" max="16136" width="8.5703125" style="185" customWidth="1"/>
    <col min="16137" max="16137" width="6.7109375" style="185" customWidth="1"/>
    <col min="16138" max="16138" width="11.28515625" style="185" customWidth="1"/>
    <col min="16139" max="16139" width="12.28515625" style="185" customWidth="1"/>
    <col min="16140" max="16384" width="9.140625" style="185"/>
  </cols>
  <sheetData>
    <row r="1" spans="1:12" s="172" customFormat="1" ht="75" customHeight="1">
      <c r="A1" s="168"/>
      <c r="B1" s="169"/>
      <c r="C1" s="170"/>
      <c r="D1" s="170"/>
      <c r="E1" s="336" t="s">
        <v>406</v>
      </c>
      <c r="F1" s="336"/>
      <c r="G1" s="336"/>
      <c r="H1" s="336"/>
      <c r="I1" s="336"/>
      <c r="J1" s="336"/>
      <c r="K1" s="344"/>
      <c r="L1" s="344"/>
    </row>
    <row r="2" spans="1:12" s="172" customFormat="1" ht="30.75" customHeight="1">
      <c r="A2" s="337" t="s">
        <v>407</v>
      </c>
      <c r="B2" s="337"/>
      <c r="C2" s="337"/>
      <c r="D2" s="337"/>
      <c r="E2" s="337"/>
      <c r="F2" s="337"/>
      <c r="G2" s="337"/>
      <c r="H2" s="337"/>
      <c r="I2" s="337"/>
      <c r="J2" s="337"/>
      <c r="K2" s="343"/>
      <c r="L2" s="343"/>
    </row>
    <row r="3" spans="1:12" s="172" customFormat="1" ht="16.5" customHeight="1">
      <c r="A3" s="168"/>
      <c r="B3" s="169"/>
      <c r="C3" s="170"/>
      <c r="D3" s="170"/>
      <c r="E3" s="170"/>
      <c r="F3" s="170"/>
      <c r="G3" s="173"/>
      <c r="H3" s="173"/>
      <c r="I3" s="173"/>
      <c r="J3" s="347" t="s">
        <v>461</v>
      </c>
      <c r="K3" s="343"/>
      <c r="L3" s="343"/>
    </row>
    <row r="4" spans="1:12" s="172" customFormat="1" ht="16.5" customHeight="1">
      <c r="A4" s="338" t="s">
        <v>213</v>
      </c>
      <c r="B4" s="339" t="s">
        <v>214</v>
      </c>
      <c r="C4" s="320" t="s">
        <v>408</v>
      </c>
      <c r="D4" s="340" t="s">
        <v>215</v>
      </c>
      <c r="E4" s="340" t="s">
        <v>216</v>
      </c>
      <c r="F4" s="340" t="s">
        <v>217</v>
      </c>
      <c r="G4" s="340" t="s">
        <v>218</v>
      </c>
      <c r="H4" s="341" t="s">
        <v>327</v>
      </c>
      <c r="I4" s="341" t="s">
        <v>363</v>
      </c>
      <c r="J4" s="320" t="s">
        <v>429</v>
      </c>
      <c r="L4" s="320" t="s">
        <v>389</v>
      </c>
    </row>
    <row r="5" spans="1:12" s="174" customFormat="1" ht="48" customHeight="1">
      <c r="A5" s="338"/>
      <c r="B5" s="339"/>
      <c r="C5" s="346"/>
      <c r="D5" s="340"/>
      <c r="E5" s="340"/>
      <c r="F5" s="340"/>
      <c r="G5" s="340"/>
      <c r="H5" s="321"/>
      <c r="I5" s="321"/>
      <c r="J5" s="321"/>
      <c r="L5" s="321"/>
    </row>
    <row r="6" spans="1:12" s="165" customFormat="1" ht="17.25" customHeight="1">
      <c r="A6" s="83" t="s">
        <v>275</v>
      </c>
      <c r="B6" s="283">
        <v>2</v>
      </c>
      <c r="C6" s="81">
        <v>3</v>
      </c>
      <c r="D6" s="108" t="s">
        <v>220</v>
      </c>
      <c r="E6" s="108" t="s">
        <v>221</v>
      </c>
      <c r="F6" s="108" t="s">
        <v>222</v>
      </c>
      <c r="G6" s="108" t="s">
        <v>223</v>
      </c>
      <c r="H6" s="108" t="s">
        <v>328</v>
      </c>
      <c r="I6" s="108" t="s">
        <v>405</v>
      </c>
      <c r="J6" s="81">
        <v>10</v>
      </c>
      <c r="L6" s="81">
        <v>11</v>
      </c>
    </row>
    <row r="7" spans="1:12" s="175" customFormat="1" ht="15.75">
      <c r="A7" s="233"/>
      <c r="B7" s="110" t="s">
        <v>273</v>
      </c>
      <c r="C7" s="235" t="s">
        <v>274</v>
      </c>
      <c r="D7" s="235"/>
      <c r="E7" s="235"/>
      <c r="F7" s="235"/>
      <c r="G7" s="235"/>
      <c r="H7" s="100">
        <f>H8+H30+H37</f>
        <v>1843.7</v>
      </c>
      <c r="I7" s="100">
        <f t="shared" ref="I7:L7" si="0">I8+I30+I37</f>
        <v>15.899999999999984</v>
      </c>
      <c r="J7" s="100">
        <f t="shared" si="0"/>
        <v>1859.6</v>
      </c>
      <c r="K7" s="100">
        <f t="shared" si="0"/>
        <v>0</v>
      </c>
      <c r="L7" s="100">
        <f t="shared" si="0"/>
        <v>1859.6</v>
      </c>
    </row>
    <row r="8" spans="1:12" s="175" customFormat="1" ht="15.75">
      <c r="A8" s="267" t="s">
        <v>275</v>
      </c>
      <c r="B8" s="110" t="s">
        <v>276</v>
      </c>
      <c r="C8" s="235" t="s">
        <v>274</v>
      </c>
      <c r="D8" s="235" t="s">
        <v>103</v>
      </c>
      <c r="E8" s="235" t="s">
        <v>253</v>
      </c>
      <c r="F8" s="235"/>
      <c r="G8" s="235"/>
      <c r="H8" s="52">
        <f>H9+H14</f>
        <v>1793.7</v>
      </c>
      <c r="I8" s="52">
        <f>I9+I14</f>
        <v>29.299999999999983</v>
      </c>
      <c r="J8" s="52">
        <f>J9+J14</f>
        <v>1823</v>
      </c>
      <c r="L8" s="52">
        <f>L9+L14</f>
        <v>1823</v>
      </c>
    </row>
    <row r="9" spans="1:12" s="175" customFormat="1" ht="31.5">
      <c r="A9" s="267" t="s">
        <v>277</v>
      </c>
      <c r="B9" s="110" t="s">
        <v>362</v>
      </c>
      <c r="C9" s="235" t="s">
        <v>274</v>
      </c>
      <c r="D9" s="235" t="s">
        <v>103</v>
      </c>
      <c r="E9" s="235" t="s">
        <v>226</v>
      </c>
      <c r="F9" s="235"/>
      <c r="G9" s="235"/>
      <c r="H9" s="52">
        <f>H11</f>
        <v>445</v>
      </c>
      <c r="I9" s="52">
        <f>I11</f>
        <v>71.900000000000006</v>
      </c>
      <c r="J9" s="52">
        <f>J11</f>
        <v>516.9</v>
      </c>
      <c r="L9" s="52">
        <f>L11</f>
        <v>516.9</v>
      </c>
    </row>
    <row r="10" spans="1:12" s="175" customFormat="1" ht="31.5">
      <c r="A10" s="233"/>
      <c r="B10" s="110" t="s">
        <v>225</v>
      </c>
      <c r="C10" s="235" t="s">
        <v>274</v>
      </c>
      <c r="D10" s="235" t="s">
        <v>103</v>
      </c>
      <c r="E10" s="235" t="s">
        <v>226</v>
      </c>
      <c r="F10" s="235"/>
      <c r="G10" s="235"/>
      <c r="H10" s="52">
        <f>H11</f>
        <v>445</v>
      </c>
      <c r="I10" s="52">
        <f t="shared" ref="I10:L10" si="1">I11</f>
        <v>71.900000000000006</v>
      </c>
      <c r="J10" s="52">
        <f t="shared" si="1"/>
        <v>516.9</v>
      </c>
      <c r="L10" s="52">
        <f t="shared" si="1"/>
        <v>516.9</v>
      </c>
    </row>
    <row r="11" spans="1:12" s="175" customFormat="1" ht="15.75">
      <c r="A11" s="83"/>
      <c r="B11" s="115" t="s">
        <v>227</v>
      </c>
      <c r="C11" s="82" t="s">
        <v>274</v>
      </c>
      <c r="D11" s="82" t="s">
        <v>103</v>
      </c>
      <c r="E11" s="82" t="s">
        <v>226</v>
      </c>
      <c r="F11" s="82" t="s">
        <v>296</v>
      </c>
      <c r="G11" s="82" t="s">
        <v>54</v>
      </c>
      <c r="H11" s="54">
        <f>H12+H13</f>
        <v>445</v>
      </c>
      <c r="I11" s="54">
        <f>I12+I13</f>
        <v>71.900000000000006</v>
      </c>
      <c r="J11" s="54">
        <f>J12+J13</f>
        <v>516.9</v>
      </c>
      <c r="L11" s="54">
        <f>L12+L13</f>
        <v>516.9</v>
      </c>
    </row>
    <row r="12" spans="1:12" s="175" customFormat="1" ht="15.75">
      <c r="A12" s="83"/>
      <c r="B12" s="112" t="s">
        <v>228</v>
      </c>
      <c r="C12" s="113" t="s">
        <v>274</v>
      </c>
      <c r="D12" s="113" t="s">
        <v>103</v>
      </c>
      <c r="E12" s="113" t="s">
        <v>226</v>
      </c>
      <c r="F12" s="113" t="s">
        <v>296</v>
      </c>
      <c r="G12" s="113" t="s">
        <v>229</v>
      </c>
      <c r="H12" s="91">
        <v>341.8</v>
      </c>
      <c r="I12" s="91">
        <v>55.2</v>
      </c>
      <c r="J12" s="91">
        <f>H12+I12</f>
        <v>397</v>
      </c>
      <c r="L12" s="91">
        <f>J12+K12</f>
        <v>397</v>
      </c>
    </row>
    <row r="13" spans="1:12" s="175" customFormat="1" ht="45.75" customHeight="1">
      <c r="A13" s="83"/>
      <c r="B13" s="112" t="s">
        <v>230</v>
      </c>
      <c r="C13" s="113" t="s">
        <v>274</v>
      </c>
      <c r="D13" s="113" t="s">
        <v>103</v>
      </c>
      <c r="E13" s="113" t="s">
        <v>226</v>
      </c>
      <c r="F13" s="113" t="s">
        <v>296</v>
      </c>
      <c r="G13" s="113" t="s">
        <v>231</v>
      </c>
      <c r="H13" s="91">
        <v>103.2</v>
      </c>
      <c r="I13" s="91">
        <v>16.7</v>
      </c>
      <c r="J13" s="91">
        <f>H13+I13</f>
        <v>119.9</v>
      </c>
      <c r="L13" s="91">
        <f>J13+K13</f>
        <v>119.9</v>
      </c>
    </row>
    <row r="14" spans="1:12" s="175" customFormat="1" ht="47.25" customHeight="1">
      <c r="A14" s="267" t="s">
        <v>278</v>
      </c>
      <c r="B14" s="114" t="s">
        <v>279</v>
      </c>
      <c r="C14" s="235" t="s">
        <v>274</v>
      </c>
      <c r="D14" s="235" t="s">
        <v>103</v>
      </c>
      <c r="E14" s="235" t="s">
        <v>232</v>
      </c>
      <c r="F14" s="235"/>
      <c r="G14" s="235"/>
      <c r="H14" s="52">
        <f>H15+H19+H24+H28</f>
        <v>1348.7</v>
      </c>
      <c r="I14" s="52">
        <f>I15+I19+I24+I28</f>
        <v>-42.600000000000023</v>
      </c>
      <c r="J14" s="52">
        <f>H14+I14</f>
        <v>1306.0999999999999</v>
      </c>
      <c r="L14" s="52">
        <f>J14+K14</f>
        <v>1306.0999999999999</v>
      </c>
    </row>
    <row r="15" spans="1:12" s="175" customFormat="1" ht="30.75" customHeight="1">
      <c r="A15" s="233"/>
      <c r="B15" s="115" t="s">
        <v>235</v>
      </c>
      <c r="C15" s="82" t="s">
        <v>274</v>
      </c>
      <c r="D15" s="82" t="s">
        <v>103</v>
      </c>
      <c r="E15" s="82" t="s">
        <v>232</v>
      </c>
      <c r="F15" s="116" t="s">
        <v>297</v>
      </c>
      <c r="G15" s="82" t="s">
        <v>54</v>
      </c>
      <c r="H15" s="54">
        <f>H16+H18</f>
        <v>693</v>
      </c>
      <c r="I15" s="54">
        <f>I17+I18</f>
        <v>316.7</v>
      </c>
      <c r="J15" s="54">
        <f>J17+J18</f>
        <v>1009.7</v>
      </c>
      <c r="L15" s="54">
        <f>L17+L18</f>
        <v>1009.7</v>
      </c>
    </row>
    <row r="16" spans="1:12" s="175" customFormat="1" ht="31.5" hidden="1" customHeight="1">
      <c r="A16" s="176"/>
      <c r="B16" s="112" t="s">
        <v>304</v>
      </c>
      <c r="C16" s="113"/>
      <c r="D16" s="113" t="s">
        <v>103</v>
      </c>
      <c r="E16" s="113" t="s">
        <v>232</v>
      </c>
      <c r="F16" s="117" t="s">
        <v>297</v>
      </c>
      <c r="G16" s="113" t="s">
        <v>229</v>
      </c>
      <c r="H16" s="91">
        <v>532</v>
      </c>
      <c r="I16" s="91">
        <v>532</v>
      </c>
      <c r="J16" s="91">
        <v>532</v>
      </c>
      <c r="L16" s="91">
        <v>532</v>
      </c>
    </row>
    <row r="17" spans="1:12" s="175" customFormat="1" ht="20.25" customHeight="1">
      <c r="A17" s="176"/>
      <c r="B17" s="112" t="s">
        <v>228</v>
      </c>
      <c r="C17" s="113"/>
      <c r="D17" s="113" t="s">
        <v>103</v>
      </c>
      <c r="E17" s="113" t="s">
        <v>232</v>
      </c>
      <c r="F17" s="117" t="s">
        <v>297</v>
      </c>
      <c r="G17" s="113" t="s">
        <v>229</v>
      </c>
      <c r="H17" s="91">
        <v>532</v>
      </c>
      <c r="I17" s="91">
        <v>243.5</v>
      </c>
      <c r="J17" s="91">
        <f>H17+I17</f>
        <v>775.5</v>
      </c>
      <c r="L17" s="91">
        <f>J17+K17</f>
        <v>775.5</v>
      </c>
    </row>
    <row r="18" spans="1:12" s="175" customFormat="1" ht="46.5" customHeight="1">
      <c r="A18" s="176"/>
      <c r="B18" s="112" t="s">
        <v>230</v>
      </c>
      <c r="C18" s="113"/>
      <c r="D18" s="113" t="s">
        <v>103</v>
      </c>
      <c r="E18" s="113" t="s">
        <v>232</v>
      </c>
      <c r="F18" s="117" t="s">
        <v>297</v>
      </c>
      <c r="G18" s="113" t="s">
        <v>231</v>
      </c>
      <c r="H18" s="91">
        <v>161</v>
      </c>
      <c r="I18" s="91">
        <v>73.2</v>
      </c>
      <c r="J18" s="91">
        <f>H18+I18</f>
        <v>234.2</v>
      </c>
      <c r="L18" s="91">
        <f>J18+K18</f>
        <v>234.2</v>
      </c>
    </row>
    <row r="19" spans="1:12" s="175" customFormat="1" ht="34.5" customHeight="1">
      <c r="A19" s="267" t="s">
        <v>295</v>
      </c>
      <c r="B19" s="115" t="s">
        <v>236</v>
      </c>
      <c r="C19" s="82" t="s">
        <v>274</v>
      </c>
      <c r="D19" s="82" t="s">
        <v>103</v>
      </c>
      <c r="E19" s="82" t="s">
        <v>232</v>
      </c>
      <c r="F19" s="116" t="s">
        <v>299</v>
      </c>
      <c r="G19" s="82" t="s">
        <v>54</v>
      </c>
      <c r="H19" s="54">
        <f>H20+H21+H22+H23</f>
        <v>401.2</v>
      </c>
      <c r="I19" s="54">
        <f>I20+I21+I22+I23</f>
        <v>-109.8</v>
      </c>
      <c r="J19" s="54">
        <f>H19+I19</f>
        <v>291.39999999999998</v>
      </c>
      <c r="L19" s="54">
        <f>J19+K19</f>
        <v>291.39999999999998</v>
      </c>
    </row>
    <row r="20" spans="1:12" s="175" customFormat="1" ht="31.5">
      <c r="A20" s="176"/>
      <c r="B20" s="112" t="s">
        <v>237</v>
      </c>
      <c r="C20" s="113" t="s">
        <v>274</v>
      </c>
      <c r="D20" s="113" t="s">
        <v>103</v>
      </c>
      <c r="E20" s="113" t="s">
        <v>232</v>
      </c>
      <c r="F20" s="117" t="s">
        <v>299</v>
      </c>
      <c r="G20" s="113" t="s">
        <v>238</v>
      </c>
      <c r="H20" s="91">
        <v>12</v>
      </c>
      <c r="I20" s="91">
        <v>0</v>
      </c>
      <c r="J20" s="53">
        <f t="shared" ref="J20:L23" si="2">H20+I20</f>
        <v>12</v>
      </c>
      <c r="L20" s="53">
        <f t="shared" si="2"/>
        <v>12</v>
      </c>
    </row>
    <row r="21" spans="1:12" s="175" customFormat="1" ht="31.5">
      <c r="A21" s="176"/>
      <c r="B21" s="112" t="s">
        <v>239</v>
      </c>
      <c r="C21" s="113" t="s">
        <v>274</v>
      </c>
      <c r="D21" s="113" t="s">
        <v>103</v>
      </c>
      <c r="E21" s="113" t="s">
        <v>232</v>
      </c>
      <c r="F21" s="117" t="s">
        <v>299</v>
      </c>
      <c r="G21" s="113" t="s">
        <v>240</v>
      </c>
      <c r="H21" s="91">
        <f>300+49.2</f>
        <v>349.2</v>
      </c>
      <c r="I21" s="91">
        <v>-89.2</v>
      </c>
      <c r="J21" s="53">
        <f t="shared" si="2"/>
        <v>260</v>
      </c>
      <c r="L21" s="53">
        <f t="shared" si="2"/>
        <v>260</v>
      </c>
    </row>
    <row r="22" spans="1:12" s="175" customFormat="1" ht="15.75">
      <c r="A22" s="176"/>
      <c r="B22" s="112" t="s">
        <v>241</v>
      </c>
      <c r="C22" s="113" t="s">
        <v>274</v>
      </c>
      <c r="D22" s="113" t="s">
        <v>103</v>
      </c>
      <c r="E22" s="113" t="s">
        <v>232</v>
      </c>
      <c r="F22" s="117" t="s">
        <v>299</v>
      </c>
      <c r="G22" s="113" t="s">
        <v>242</v>
      </c>
      <c r="H22" s="118">
        <v>25</v>
      </c>
      <c r="I22" s="118">
        <v>-10.6</v>
      </c>
      <c r="J22" s="53">
        <f t="shared" si="2"/>
        <v>14.4</v>
      </c>
      <c r="L22" s="53">
        <f t="shared" si="2"/>
        <v>14.4</v>
      </c>
    </row>
    <row r="23" spans="1:12" s="175" customFormat="1" ht="21" customHeight="1">
      <c r="A23" s="176"/>
      <c r="B23" s="112" t="s">
        <v>243</v>
      </c>
      <c r="C23" s="113" t="s">
        <v>274</v>
      </c>
      <c r="D23" s="113" t="s">
        <v>103</v>
      </c>
      <c r="E23" s="113" t="s">
        <v>232</v>
      </c>
      <c r="F23" s="117" t="s">
        <v>299</v>
      </c>
      <c r="G23" s="113" t="s">
        <v>244</v>
      </c>
      <c r="H23" s="118">
        <v>15</v>
      </c>
      <c r="I23" s="118">
        <v>-10</v>
      </c>
      <c r="J23" s="53">
        <f t="shared" si="2"/>
        <v>5</v>
      </c>
      <c r="L23" s="53">
        <f t="shared" si="2"/>
        <v>5</v>
      </c>
    </row>
    <row r="24" spans="1:12" s="175" customFormat="1" ht="37.5" customHeight="1">
      <c r="A24" s="267"/>
      <c r="B24" s="115" t="s">
        <v>235</v>
      </c>
      <c r="C24" s="82" t="s">
        <v>274</v>
      </c>
      <c r="D24" s="82" t="s">
        <v>103</v>
      </c>
      <c r="E24" s="82" t="s">
        <v>232</v>
      </c>
      <c r="F24" s="82" t="s">
        <v>298</v>
      </c>
      <c r="G24" s="82" t="s">
        <v>54</v>
      </c>
      <c r="H24" s="100">
        <f>H25+H26</f>
        <v>244.5</v>
      </c>
      <c r="I24" s="100">
        <f>I25+I26</f>
        <v>-244.5</v>
      </c>
      <c r="J24" s="100">
        <f>H24+I24</f>
        <v>0</v>
      </c>
      <c r="L24" s="100">
        <f>J24+K24</f>
        <v>0</v>
      </c>
    </row>
    <row r="25" spans="1:12" s="175" customFormat="1" ht="47.25">
      <c r="A25" s="176"/>
      <c r="B25" s="112" t="s">
        <v>397</v>
      </c>
      <c r="C25" s="113" t="s">
        <v>274</v>
      </c>
      <c r="D25" s="113" t="s">
        <v>103</v>
      </c>
      <c r="E25" s="117" t="s">
        <v>232</v>
      </c>
      <c r="F25" s="113" t="s">
        <v>298</v>
      </c>
      <c r="G25" s="113" t="s">
        <v>229</v>
      </c>
      <c r="H25" s="91">
        <v>187.8</v>
      </c>
      <c r="I25" s="91">
        <v>-187.8</v>
      </c>
      <c r="J25" s="91">
        <f>H25+I25</f>
        <v>0</v>
      </c>
      <c r="L25" s="91">
        <f>J25+K25</f>
        <v>0</v>
      </c>
    </row>
    <row r="26" spans="1:12" s="175" customFormat="1" ht="20.25" customHeight="1">
      <c r="A26" s="330"/>
      <c r="B26" s="332" t="s">
        <v>305</v>
      </c>
      <c r="C26" s="231"/>
      <c r="D26" s="334" t="s">
        <v>103</v>
      </c>
      <c r="E26" s="334" t="s">
        <v>232</v>
      </c>
      <c r="F26" s="334" t="s">
        <v>298</v>
      </c>
      <c r="G26" s="334" t="s">
        <v>231</v>
      </c>
      <c r="H26" s="325">
        <v>56.7</v>
      </c>
      <c r="I26" s="325">
        <v>-56.7</v>
      </c>
      <c r="J26" s="325">
        <f>H26+I26</f>
        <v>0</v>
      </c>
      <c r="L26" s="325">
        <f>J26+K26</f>
        <v>0</v>
      </c>
    </row>
    <row r="27" spans="1:12" s="175" customFormat="1" ht="47.25" customHeight="1">
      <c r="A27" s="345"/>
      <c r="B27" s="333"/>
      <c r="C27" s="232" t="s">
        <v>274</v>
      </c>
      <c r="D27" s="335"/>
      <c r="E27" s="335"/>
      <c r="F27" s="335"/>
      <c r="G27" s="335"/>
      <c r="H27" s="326"/>
      <c r="I27" s="326"/>
      <c r="J27" s="342"/>
      <c r="L27" s="342"/>
    </row>
    <row r="28" spans="1:12" s="175" customFormat="1" ht="48" customHeight="1">
      <c r="A28" s="267"/>
      <c r="B28" s="119" t="s">
        <v>367</v>
      </c>
      <c r="C28" s="120" t="s">
        <v>274</v>
      </c>
      <c r="D28" s="120" t="s">
        <v>103</v>
      </c>
      <c r="E28" s="120" t="s">
        <v>232</v>
      </c>
      <c r="F28" s="120" t="s">
        <v>310</v>
      </c>
      <c r="G28" s="120" t="s">
        <v>54</v>
      </c>
      <c r="H28" s="121">
        <f>H29</f>
        <v>10</v>
      </c>
      <c r="I28" s="121">
        <f>I29</f>
        <v>-5</v>
      </c>
      <c r="J28" s="121">
        <f>J29</f>
        <v>5</v>
      </c>
      <c r="L28" s="121">
        <f>L29</f>
        <v>5</v>
      </c>
    </row>
    <row r="29" spans="1:12" s="175" customFormat="1" ht="47.25">
      <c r="A29" s="233"/>
      <c r="B29" s="230" t="s">
        <v>308</v>
      </c>
      <c r="C29" s="232" t="s">
        <v>274</v>
      </c>
      <c r="D29" s="232" t="s">
        <v>103</v>
      </c>
      <c r="E29" s="232" t="s">
        <v>232</v>
      </c>
      <c r="F29" s="232" t="s">
        <v>309</v>
      </c>
      <c r="G29" s="232" t="s">
        <v>240</v>
      </c>
      <c r="H29" s="228">
        <v>10</v>
      </c>
      <c r="I29" s="228">
        <v>-5</v>
      </c>
      <c r="J29" s="228">
        <f>10+I29</f>
        <v>5</v>
      </c>
      <c r="L29" s="228">
        <v>5</v>
      </c>
    </row>
    <row r="30" spans="1:12" s="175" customFormat="1" ht="14.25" customHeight="1">
      <c r="A30" s="267" t="s">
        <v>453</v>
      </c>
      <c r="B30" s="128" t="s">
        <v>122</v>
      </c>
      <c r="C30" s="217">
        <v>801</v>
      </c>
      <c r="D30" s="82" t="s">
        <v>103</v>
      </c>
      <c r="E30" s="82" t="s">
        <v>250</v>
      </c>
      <c r="F30" s="82"/>
      <c r="G30" s="82"/>
      <c r="H30" s="136">
        <f>H36</f>
        <v>50</v>
      </c>
      <c r="I30" s="136">
        <f>I36</f>
        <v>-30</v>
      </c>
      <c r="J30" s="136">
        <f>H30+I30</f>
        <v>20</v>
      </c>
      <c r="L30" s="136">
        <f>J30+K30</f>
        <v>20</v>
      </c>
    </row>
    <row r="31" spans="1:12" s="175" customFormat="1" ht="20.25" hidden="1" customHeight="1">
      <c r="A31" s="233" t="s">
        <v>248</v>
      </c>
      <c r="B31" s="112" t="s">
        <v>312</v>
      </c>
      <c r="C31" s="113"/>
      <c r="D31" s="113" t="s">
        <v>103</v>
      </c>
      <c r="E31" s="113" t="s">
        <v>245</v>
      </c>
      <c r="F31" s="113" t="s">
        <v>300</v>
      </c>
      <c r="G31" s="113" t="s">
        <v>247</v>
      </c>
      <c r="H31" s="118">
        <v>0</v>
      </c>
      <c r="I31" s="118">
        <v>0</v>
      </c>
      <c r="J31" s="136">
        <f t="shared" ref="J31:L36" si="3">H31+I31</f>
        <v>0</v>
      </c>
      <c r="L31" s="136">
        <f t="shared" si="3"/>
        <v>0</v>
      </c>
    </row>
    <row r="32" spans="1:12" s="175" customFormat="1" ht="31.5" hidden="1" customHeight="1">
      <c r="A32" s="83"/>
      <c r="B32" s="112" t="s">
        <v>313</v>
      </c>
      <c r="C32" s="113"/>
      <c r="D32" s="113" t="s">
        <v>103</v>
      </c>
      <c r="E32" s="113" t="s">
        <v>245</v>
      </c>
      <c r="F32" s="113" t="s">
        <v>300</v>
      </c>
      <c r="G32" s="113" t="s">
        <v>247</v>
      </c>
      <c r="H32" s="91">
        <v>0</v>
      </c>
      <c r="I32" s="91">
        <v>0</v>
      </c>
      <c r="J32" s="136">
        <f t="shared" si="3"/>
        <v>0</v>
      </c>
      <c r="L32" s="136">
        <f t="shared" si="3"/>
        <v>0</v>
      </c>
    </row>
    <row r="33" spans="1:12" s="175" customFormat="1" ht="20.25" hidden="1" customHeight="1">
      <c r="A33" s="83"/>
      <c r="B33" s="115" t="s">
        <v>118</v>
      </c>
      <c r="C33" s="82"/>
      <c r="D33" s="235" t="s">
        <v>103</v>
      </c>
      <c r="E33" s="235" t="s">
        <v>250</v>
      </c>
      <c r="F33" s="235"/>
      <c r="G33" s="235"/>
      <c r="H33" s="124">
        <f t="shared" ref="H33:I33" si="4">H34</f>
        <v>50</v>
      </c>
      <c r="I33" s="124">
        <f t="shared" si="4"/>
        <v>-30</v>
      </c>
      <c r="J33" s="136">
        <f t="shared" si="3"/>
        <v>20</v>
      </c>
      <c r="L33" s="136">
        <f t="shared" si="3"/>
        <v>20</v>
      </c>
    </row>
    <row r="34" spans="1:12" s="175" customFormat="1" ht="31.5" hidden="1" customHeight="1">
      <c r="A34" s="83"/>
      <c r="B34" s="112" t="s">
        <v>320</v>
      </c>
      <c r="C34" s="113"/>
      <c r="D34" s="125" t="s">
        <v>103</v>
      </c>
      <c r="E34" s="125" t="s">
        <v>250</v>
      </c>
      <c r="F34" s="108" t="s">
        <v>306</v>
      </c>
      <c r="G34" s="125"/>
      <c r="H34" s="124">
        <f>H36</f>
        <v>50</v>
      </c>
      <c r="I34" s="124">
        <f>I36</f>
        <v>-30</v>
      </c>
      <c r="J34" s="136">
        <f t="shared" si="3"/>
        <v>20</v>
      </c>
      <c r="L34" s="136">
        <f t="shared" si="3"/>
        <v>20</v>
      </c>
    </row>
    <row r="35" spans="1:12" s="175" customFormat="1" ht="15" customHeight="1">
      <c r="A35" s="267" t="s">
        <v>420</v>
      </c>
      <c r="B35" s="128" t="s">
        <v>446</v>
      </c>
      <c r="C35" s="217">
        <v>801</v>
      </c>
      <c r="D35" s="268" t="s">
        <v>103</v>
      </c>
      <c r="E35" s="268" t="s">
        <v>250</v>
      </c>
      <c r="F35" s="268" t="s">
        <v>319</v>
      </c>
      <c r="G35" s="268" t="s">
        <v>54</v>
      </c>
      <c r="H35" s="124">
        <f>H36</f>
        <v>50</v>
      </c>
      <c r="I35" s="124">
        <f t="shared" ref="I35" si="5">I36</f>
        <v>-30</v>
      </c>
      <c r="J35" s="136">
        <f t="shared" si="3"/>
        <v>20</v>
      </c>
      <c r="L35" s="136">
        <f t="shared" si="3"/>
        <v>20</v>
      </c>
    </row>
    <row r="36" spans="1:12" s="175" customFormat="1" ht="15.75">
      <c r="A36" s="233"/>
      <c r="B36" s="112" t="s">
        <v>371</v>
      </c>
      <c r="C36" s="113" t="s">
        <v>274</v>
      </c>
      <c r="D36" s="108" t="s">
        <v>103</v>
      </c>
      <c r="E36" s="108" t="s">
        <v>250</v>
      </c>
      <c r="F36" s="108" t="s">
        <v>319</v>
      </c>
      <c r="G36" s="108" t="s">
        <v>251</v>
      </c>
      <c r="H36" s="91">
        <v>50</v>
      </c>
      <c r="I36" s="91">
        <v>-30</v>
      </c>
      <c r="J36" s="118">
        <f t="shared" si="3"/>
        <v>20</v>
      </c>
      <c r="L36" s="118">
        <v>20</v>
      </c>
    </row>
    <row r="37" spans="1:12" s="175" customFormat="1" ht="15.75">
      <c r="A37" s="267" t="s">
        <v>459</v>
      </c>
      <c r="B37" s="115" t="s">
        <v>422</v>
      </c>
      <c r="C37" s="82" t="s">
        <v>274</v>
      </c>
      <c r="D37" s="235" t="s">
        <v>103</v>
      </c>
      <c r="E37" s="235" t="s">
        <v>421</v>
      </c>
      <c r="F37" s="235"/>
      <c r="G37" s="235"/>
      <c r="H37" s="100">
        <f>H38</f>
        <v>0</v>
      </c>
      <c r="I37" s="100">
        <f>I38</f>
        <v>16.600000000000001</v>
      </c>
      <c r="J37" s="136">
        <f>H37+I37</f>
        <v>16.600000000000001</v>
      </c>
      <c r="L37" s="100">
        <f>J37</f>
        <v>16.600000000000001</v>
      </c>
    </row>
    <row r="38" spans="1:12" s="175" customFormat="1" ht="47.25">
      <c r="A38" s="233"/>
      <c r="B38" s="227" t="s">
        <v>427</v>
      </c>
      <c r="C38" s="82" t="s">
        <v>274</v>
      </c>
      <c r="D38" s="235" t="s">
        <v>103</v>
      </c>
      <c r="E38" s="235" t="s">
        <v>421</v>
      </c>
      <c r="F38" s="235" t="s">
        <v>424</v>
      </c>
      <c r="G38" s="235" t="s">
        <v>54</v>
      </c>
      <c r="H38" s="100">
        <f>H39</f>
        <v>0</v>
      </c>
      <c r="I38" s="100">
        <f>I39</f>
        <v>16.600000000000001</v>
      </c>
      <c r="J38" s="100">
        <f>H38+I38</f>
        <v>16.600000000000001</v>
      </c>
      <c r="L38" s="100">
        <f>J38</f>
        <v>16.600000000000001</v>
      </c>
    </row>
    <row r="39" spans="1:12" s="175" customFormat="1" ht="31.5">
      <c r="A39" s="233"/>
      <c r="B39" s="112" t="s">
        <v>239</v>
      </c>
      <c r="C39" s="113" t="s">
        <v>274</v>
      </c>
      <c r="D39" s="108" t="s">
        <v>103</v>
      </c>
      <c r="E39" s="108" t="s">
        <v>421</v>
      </c>
      <c r="F39" s="108" t="s">
        <v>424</v>
      </c>
      <c r="G39" s="108" t="s">
        <v>240</v>
      </c>
      <c r="H39" s="91">
        <v>0</v>
      </c>
      <c r="I39" s="91">
        <v>16.600000000000001</v>
      </c>
      <c r="J39" s="91">
        <f>H39+I39</f>
        <v>16.600000000000001</v>
      </c>
      <c r="L39" s="91">
        <f>J39</f>
        <v>16.600000000000001</v>
      </c>
    </row>
    <row r="40" spans="1:12" s="175" customFormat="1" ht="15.75">
      <c r="A40" s="233" t="s">
        <v>280</v>
      </c>
      <c r="B40" s="122" t="s">
        <v>252</v>
      </c>
      <c r="C40" s="235" t="s">
        <v>274</v>
      </c>
      <c r="D40" s="268" t="s">
        <v>226</v>
      </c>
      <c r="E40" s="268" t="s">
        <v>253</v>
      </c>
      <c r="F40" s="233"/>
      <c r="G40" s="233"/>
      <c r="H40" s="52">
        <f>H42</f>
        <v>108.89999999999999</v>
      </c>
      <c r="I40" s="52">
        <f>I42</f>
        <v>20.6</v>
      </c>
      <c r="J40" s="52">
        <f>J42</f>
        <v>129.5</v>
      </c>
      <c r="L40" s="52">
        <f>L42</f>
        <v>134.227</v>
      </c>
    </row>
    <row r="41" spans="1:12" s="175" customFormat="1" ht="31.5">
      <c r="A41" s="233" t="s">
        <v>324</v>
      </c>
      <c r="B41" s="122" t="s">
        <v>373</v>
      </c>
      <c r="C41" s="235" t="s">
        <v>274</v>
      </c>
      <c r="D41" s="268" t="s">
        <v>226</v>
      </c>
      <c r="E41" s="268" t="s">
        <v>253</v>
      </c>
      <c r="F41" s="233"/>
      <c r="G41" s="233"/>
      <c r="H41" s="52">
        <f>H42</f>
        <v>108.89999999999999</v>
      </c>
      <c r="I41" s="52">
        <f>I42</f>
        <v>20.6</v>
      </c>
      <c r="J41" s="52">
        <f>J42</f>
        <v>129.5</v>
      </c>
      <c r="L41" s="52">
        <f>L42</f>
        <v>134.227</v>
      </c>
    </row>
    <row r="42" spans="1:12" s="175" customFormat="1" ht="34.5" customHeight="1">
      <c r="A42" s="233" t="s">
        <v>372</v>
      </c>
      <c r="B42" s="115" t="s">
        <v>374</v>
      </c>
      <c r="C42" s="82" t="s">
        <v>274</v>
      </c>
      <c r="D42" s="82" t="s">
        <v>226</v>
      </c>
      <c r="E42" s="82" t="s">
        <v>254</v>
      </c>
      <c r="F42" s="116" t="s">
        <v>301</v>
      </c>
      <c r="G42" s="116" t="s">
        <v>54</v>
      </c>
      <c r="H42" s="52">
        <f>H43+H44</f>
        <v>108.89999999999999</v>
      </c>
      <c r="I42" s="52">
        <f>I43+I44</f>
        <v>20.6</v>
      </c>
      <c r="J42" s="52">
        <f>J43+J44</f>
        <v>129.5</v>
      </c>
      <c r="L42" s="52">
        <f>L43+L44</f>
        <v>134.227</v>
      </c>
    </row>
    <row r="43" spans="1:12" s="174" customFormat="1" ht="21.75" customHeight="1">
      <c r="A43" s="233"/>
      <c r="B43" s="112" t="s">
        <v>228</v>
      </c>
      <c r="C43" s="113" t="s">
        <v>274</v>
      </c>
      <c r="D43" s="113" t="s">
        <v>226</v>
      </c>
      <c r="E43" s="113" t="s">
        <v>254</v>
      </c>
      <c r="F43" s="117" t="s">
        <v>301</v>
      </c>
      <c r="G43" s="117" t="s">
        <v>229</v>
      </c>
      <c r="H43" s="91">
        <v>83.6</v>
      </c>
      <c r="I43" s="91">
        <v>15.9</v>
      </c>
      <c r="J43" s="91">
        <f>H43+I43</f>
        <v>99.5</v>
      </c>
      <c r="L43" s="91">
        <v>103.1</v>
      </c>
    </row>
    <row r="44" spans="1:12" s="174" customFormat="1" ht="45.75" customHeight="1">
      <c r="A44" s="233"/>
      <c r="B44" s="112" t="s">
        <v>230</v>
      </c>
      <c r="C44" s="113" t="s">
        <v>274</v>
      </c>
      <c r="D44" s="113" t="s">
        <v>226</v>
      </c>
      <c r="E44" s="113" t="s">
        <v>254</v>
      </c>
      <c r="F44" s="117" t="s">
        <v>301</v>
      </c>
      <c r="G44" s="117" t="s">
        <v>231</v>
      </c>
      <c r="H44" s="91">
        <v>25.3</v>
      </c>
      <c r="I44" s="91">
        <v>4.7</v>
      </c>
      <c r="J44" s="91">
        <f>H44+I44</f>
        <v>30</v>
      </c>
      <c r="L44" s="91">
        <v>31.126999999999999</v>
      </c>
    </row>
    <row r="45" spans="1:12" s="165" customFormat="1" ht="18" customHeight="1">
      <c r="A45" s="233">
        <v>3</v>
      </c>
      <c r="B45" s="128" t="s">
        <v>255</v>
      </c>
      <c r="C45" s="217">
        <v>801</v>
      </c>
      <c r="D45" s="82" t="s">
        <v>254</v>
      </c>
      <c r="E45" s="82" t="s">
        <v>253</v>
      </c>
      <c r="F45" s="116"/>
      <c r="G45" s="117"/>
      <c r="H45" s="54">
        <f>H46+H49+H52</f>
        <v>52</v>
      </c>
      <c r="I45" s="54">
        <f>I46+I49+I52</f>
        <v>0</v>
      </c>
      <c r="J45" s="54">
        <f>J46+J49+J52</f>
        <v>52</v>
      </c>
      <c r="L45" s="54">
        <f>L46+L49+L52</f>
        <v>52</v>
      </c>
    </row>
    <row r="46" spans="1:12" s="165" customFormat="1" ht="20.25" customHeight="1">
      <c r="A46" s="233" t="s">
        <v>325</v>
      </c>
      <c r="B46" s="129" t="s">
        <v>375</v>
      </c>
      <c r="C46" s="93">
        <v>801</v>
      </c>
      <c r="D46" s="235" t="s">
        <v>254</v>
      </c>
      <c r="E46" s="235" t="s">
        <v>256</v>
      </c>
      <c r="F46" s="82" t="s">
        <v>315</v>
      </c>
      <c r="G46" s="235"/>
      <c r="H46" s="52">
        <f>H47</f>
        <v>5</v>
      </c>
      <c r="I46" s="52">
        <f t="shared" ref="H46:L47" si="6">I47</f>
        <v>0</v>
      </c>
      <c r="J46" s="52">
        <f t="shared" si="6"/>
        <v>5</v>
      </c>
      <c r="L46" s="52">
        <f t="shared" si="6"/>
        <v>5</v>
      </c>
    </row>
    <row r="47" spans="1:12" s="175" customFormat="1" ht="46.5" customHeight="1">
      <c r="A47" s="233" t="s">
        <v>409</v>
      </c>
      <c r="B47" s="177" t="s">
        <v>376</v>
      </c>
      <c r="C47" s="218">
        <v>801</v>
      </c>
      <c r="D47" s="82" t="s">
        <v>254</v>
      </c>
      <c r="E47" s="82" t="s">
        <v>256</v>
      </c>
      <c r="F47" s="82" t="s">
        <v>315</v>
      </c>
      <c r="G47" s="82" t="s">
        <v>54</v>
      </c>
      <c r="H47" s="54">
        <f t="shared" si="6"/>
        <v>5</v>
      </c>
      <c r="I47" s="54">
        <f>I48</f>
        <v>0</v>
      </c>
      <c r="J47" s="54">
        <f t="shared" si="6"/>
        <v>5</v>
      </c>
      <c r="L47" s="54">
        <f t="shared" si="6"/>
        <v>5</v>
      </c>
    </row>
    <row r="48" spans="1:12" s="165" customFormat="1" ht="31.5">
      <c r="A48" s="233"/>
      <c r="B48" s="112" t="s">
        <v>239</v>
      </c>
      <c r="C48" s="113" t="s">
        <v>274</v>
      </c>
      <c r="D48" s="113" t="s">
        <v>254</v>
      </c>
      <c r="E48" s="113" t="s">
        <v>256</v>
      </c>
      <c r="F48" s="113" t="s">
        <v>315</v>
      </c>
      <c r="G48" s="113" t="s">
        <v>240</v>
      </c>
      <c r="H48" s="91">
        <v>5</v>
      </c>
      <c r="I48" s="91">
        <v>0</v>
      </c>
      <c r="J48" s="91">
        <v>5</v>
      </c>
      <c r="L48" s="91">
        <v>5</v>
      </c>
    </row>
    <row r="49" spans="1:12" s="165" customFormat="1" ht="20.25" customHeight="1">
      <c r="A49" s="267" t="s">
        <v>413</v>
      </c>
      <c r="B49" s="128" t="s">
        <v>377</v>
      </c>
      <c r="C49" s="217">
        <v>801</v>
      </c>
      <c r="D49" s="235" t="s">
        <v>254</v>
      </c>
      <c r="E49" s="235" t="s">
        <v>257</v>
      </c>
      <c r="F49" s="235"/>
      <c r="G49" s="113"/>
      <c r="H49" s="54">
        <f>H50</f>
        <v>42</v>
      </c>
      <c r="I49" s="54">
        <f t="shared" ref="I49:L50" si="7">I50</f>
        <v>0</v>
      </c>
      <c r="J49" s="54">
        <f t="shared" si="7"/>
        <v>42</v>
      </c>
      <c r="L49" s="54">
        <f t="shared" si="7"/>
        <v>42</v>
      </c>
    </row>
    <row r="50" spans="1:12" s="175" customFormat="1" ht="53.25" customHeight="1">
      <c r="A50" s="233"/>
      <c r="B50" s="128" t="s">
        <v>378</v>
      </c>
      <c r="C50" s="217">
        <v>801</v>
      </c>
      <c r="D50" s="235" t="s">
        <v>254</v>
      </c>
      <c r="E50" s="235" t="s">
        <v>257</v>
      </c>
      <c r="F50" s="294" t="s">
        <v>315</v>
      </c>
      <c r="G50" s="82" t="s">
        <v>54</v>
      </c>
      <c r="H50" s="54">
        <f>H51</f>
        <v>42</v>
      </c>
      <c r="I50" s="54">
        <f t="shared" si="7"/>
        <v>0</v>
      </c>
      <c r="J50" s="54">
        <f t="shared" si="7"/>
        <v>42</v>
      </c>
      <c r="L50" s="54">
        <f t="shared" si="7"/>
        <v>42</v>
      </c>
    </row>
    <row r="51" spans="1:12" s="175" customFormat="1" ht="39" customHeight="1">
      <c r="A51" s="126"/>
      <c r="B51" s="112" t="s">
        <v>239</v>
      </c>
      <c r="C51" s="113" t="s">
        <v>274</v>
      </c>
      <c r="D51" s="113" t="s">
        <v>254</v>
      </c>
      <c r="E51" s="113" t="s">
        <v>257</v>
      </c>
      <c r="F51" s="113" t="s">
        <v>315</v>
      </c>
      <c r="G51" s="113" t="s">
        <v>240</v>
      </c>
      <c r="H51" s="91">
        <v>42</v>
      </c>
      <c r="I51" s="91">
        <v>0</v>
      </c>
      <c r="J51" s="91">
        <v>42</v>
      </c>
      <c r="L51" s="91">
        <v>42</v>
      </c>
    </row>
    <row r="52" spans="1:12" s="175" customFormat="1" ht="33.75" customHeight="1">
      <c r="A52" s="126" t="s">
        <v>441</v>
      </c>
      <c r="B52" s="130" t="s">
        <v>437</v>
      </c>
      <c r="C52" s="219">
        <v>801</v>
      </c>
      <c r="D52" s="235" t="s">
        <v>254</v>
      </c>
      <c r="E52" s="235" t="s">
        <v>258</v>
      </c>
      <c r="F52" s="235"/>
      <c r="G52" s="113"/>
      <c r="H52" s="54">
        <f t="shared" ref="H52:J53" si="8">H53</f>
        <v>5</v>
      </c>
      <c r="I52" s="54">
        <f t="shared" si="8"/>
        <v>0</v>
      </c>
      <c r="J52" s="54">
        <f t="shared" si="8"/>
        <v>5</v>
      </c>
      <c r="L52" s="54">
        <f>L53</f>
        <v>5</v>
      </c>
    </row>
    <row r="53" spans="1:12" s="175" customFormat="1" ht="22.5" customHeight="1">
      <c r="A53" s="126"/>
      <c r="B53" s="130" t="s">
        <v>438</v>
      </c>
      <c r="C53" s="219">
        <v>801</v>
      </c>
      <c r="D53" s="268" t="s">
        <v>254</v>
      </c>
      <c r="E53" s="268" t="s">
        <v>258</v>
      </c>
      <c r="F53" s="82" t="s">
        <v>307</v>
      </c>
      <c r="G53" s="82" t="s">
        <v>54</v>
      </c>
      <c r="H53" s="54">
        <f t="shared" si="8"/>
        <v>5</v>
      </c>
      <c r="I53" s="54">
        <f t="shared" si="8"/>
        <v>0</v>
      </c>
      <c r="J53" s="54">
        <f t="shared" si="8"/>
        <v>5</v>
      </c>
      <c r="L53" s="54">
        <f>L54</f>
        <v>5</v>
      </c>
    </row>
    <row r="54" spans="1:12" s="175" customFormat="1" ht="30" customHeight="1">
      <c r="A54" s="127"/>
      <c r="B54" s="112" t="s">
        <v>239</v>
      </c>
      <c r="C54" s="109">
        <v>801</v>
      </c>
      <c r="D54" s="113" t="s">
        <v>254</v>
      </c>
      <c r="E54" s="113" t="s">
        <v>258</v>
      </c>
      <c r="F54" s="113" t="s">
        <v>307</v>
      </c>
      <c r="G54" s="113" t="s">
        <v>240</v>
      </c>
      <c r="H54" s="91">
        <f>H55</f>
        <v>5</v>
      </c>
      <c r="I54" s="91">
        <v>0</v>
      </c>
      <c r="J54" s="91">
        <f>J55</f>
        <v>5</v>
      </c>
      <c r="L54" s="91">
        <f>L55</f>
        <v>5</v>
      </c>
    </row>
    <row r="55" spans="1:12" s="175" customFormat="1" ht="24" hidden="1" customHeight="1">
      <c r="A55" s="126">
        <v>4</v>
      </c>
      <c r="B55" s="131" t="s">
        <v>314</v>
      </c>
      <c r="C55" s="109"/>
      <c r="D55" s="113" t="s">
        <v>254</v>
      </c>
      <c r="E55" s="113" t="s">
        <v>258</v>
      </c>
      <c r="F55" s="113" t="s">
        <v>307</v>
      </c>
      <c r="G55" s="113" t="s">
        <v>240</v>
      </c>
      <c r="H55" s="91">
        <v>5</v>
      </c>
      <c r="I55" s="91">
        <v>5</v>
      </c>
      <c r="J55" s="91">
        <v>5</v>
      </c>
      <c r="L55" s="91">
        <v>5</v>
      </c>
    </row>
    <row r="56" spans="1:12" s="175" customFormat="1" ht="28.5" hidden="1" customHeight="1">
      <c r="A56" s="126" t="s">
        <v>259</v>
      </c>
      <c r="B56" s="128" t="s">
        <v>260</v>
      </c>
      <c r="C56" s="217"/>
      <c r="D56" s="82" t="s">
        <v>261</v>
      </c>
      <c r="E56" s="82" t="s">
        <v>253</v>
      </c>
      <c r="F56" s="82"/>
      <c r="G56" s="82"/>
      <c r="H56" s="54">
        <f>H57+H60</f>
        <v>18</v>
      </c>
      <c r="I56" s="54">
        <f>I57+I60</f>
        <v>-16</v>
      </c>
      <c r="J56" s="54">
        <f>J57+J60</f>
        <v>1</v>
      </c>
      <c r="L56" s="54">
        <f>L57+L60</f>
        <v>1</v>
      </c>
    </row>
    <row r="57" spans="1:12" s="175" customFormat="1" ht="50.25" hidden="1" customHeight="1">
      <c r="A57" s="132"/>
      <c r="B57" s="128" t="s">
        <v>148</v>
      </c>
      <c r="C57" s="217"/>
      <c r="D57" s="82" t="s">
        <v>261</v>
      </c>
      <c r="E57" s="82" t="s">
        <v>253</v>
      </c>
      <c r="F57" s="82"/>
      <c r="G57" s="82"/>
      <c r="H57" s="54">
        <f t="shared" ref="H57:J58" si="9">H58</f>
        <v>1</v>
      </c>
      <c r="I57" s="54">
        <f t="shared" si="9"/>
        <v>1</v>
      </c>
      <c r="J57" s="54">
        <f t="shared" si="9"/>
        <v>1</v>
      </c>
      <c r="L57" s="54">
        <f>L58</f>
        <v>1</v>
      </c>
    </row>
    <row r="58" spans="1:12" s="175" customFormat="1" ht="50.25" hidden="1" customHeight="1">
      <c r="A58" s="132"/>
      <c r="B58" s="123" t="s">
        <v>316</v>
      </c>
      <c r="C58" s="215"/>
      <c r="D58" s="82" t="s">
        <v>261</v>
      </c>
      <c r="E58" s="82" t="s">
        <v>226</v>
      </c>
      <c r="F58" s="82" t="s">
        <v>317</v>
      </c>
      <c r="G58" s="82"/>
      <c r="H58" s="54">
        <f t="shared" si="9"/>
        <v>1</v>
      </c>
      <c r="I58" s="54">
        <f t="shared" si="9"/>
        <v>1</v>
      </c>
      <c r="J58" s="54">
        <f t="shared" si="9"/>
        <v>1</v>
      </c>
      <c r="L58" s="54">
        <f>L59</f>
        <v>1</v>
      </c>
    </row>
    <row r="59" spans="1:12" s="175" customFormat="1" ht="25.5" hidden="1" customHeight="1">
      <c r="A59" s="127"/>
      <c r="B59" s="112" t="s">
        <v>239</v>
      </c>
      <c r="C59" s="113"/>
      <c r="D59" s="82" t="s">
        <v>261</v>
      </c>
      <c r="E59" s="82" t="s">
        <v>226</v>
      </c>
      <c r="F59" s="82" t="s">
        <v>317</v>
      </c>
      <c r="G59" s="82" t="s">
        <v>240</v>
      </c>
      <c r="H59" s="54">
        <v>1</v>
      </c>
      <c r="I59" s="54">
        <v>1</v>
      </c>
      <c r="J59" s="54">
        <v>1</v>
      </c>
      <c r="L59" s="54">
        <v>1</v>
      </c>
    </row>
    <row r="60" spans="1:12" s="175" customFormat="1" ht="15.75">
      <c r="A60" s="126">
        <v>5</v>
      </c>
      <c r="B60" s="229" t="s">
        <v>260</v>
      </c>
      <c r="C60" s="93">
        <v>801</v>
      </c>
      <c r="D60" s="235" t="s">
        <v>261</v>
      </c>
      <c r="E60" s="235"/>
      <c r="F60" s="235"/>
      <c r="G60" s="235"/>
      <c r="H60" s="52">
        <f>H61+H64</f>
        <v>17</v>
      </c>
      <c r="I60" s="52">
        <f>I61+I64</f>
        <v>-17</v>
      </c>
      <c r="J60" s="52">
        <f>H60+I60</f>
        <v>0</v>
      </c>
      <c r="L60" s="52">
        <f>J60+K60</f>
        <v>0</v>
      </c>
    </row>
    <row r="61" spans="1:12" s="175" customFormat="1" ht="15.75">
      <c r="A61" s="126" t="s">
        <v>262</v>
      </c>
      <c r="B61" s="229" t="s">
        <v>148</v>
      </c>
      <c r="C61" s="93">
        <v>801</v>
      </c>
      <c r="D61" s="235" t="s">
        <v>261</v>
      </c>
      <c r="E61" s="235" t="s">
        <v>226</v>
      </c>
      <c r="F61" s="235"/>
      <c r="G61" s="235"/>
      <c r="H61" s="52">
        <f t="shared" ref="H61:J62" si="10">H62</f>
        <v>1</v>
      </c>
      <c r="I61" s="52">
        <f t="shared" si="10"/>
        <v>-1</v>
      </c>
      <c r="J61" s="52">
        <f t="shared" si="10"/>
        <v>0</v>
      </c>
      <c r="L61" s="52">
        <f>L62</f>
        <v>0</v>
      </c>
    </row>
    <row r="62" spans="1:12" s="175" customFormat="1" ht="31.5">
      <c r="A62" s="126" t="s">
        <v>380</v>
      </c>
      <c r="B62" s="229" t="s">
        <v>379</v>
      </c>
      <c r="C62" s="93">
        <v>801</v>
      </c>
      <c r="D62" s="235" t="s">
        <v>261</v>
      </c>
      <c r="E62" s="235" t="s">
        <v>226</v>
      </c>
      <c r="F62" s="235" t="s">
        <v>317</v>
      </c>
      <c r="G62" s="268" t="s">
        <v>54</v>
      </c>
      <c r="H62" s="52">
        <f t="shared" si="10"/>
        <v>1</v>
      </c>
      <c r="I62" s="52">
        <f t="shared" si="10"/>
        <v>-1</v>
      </c>
      <c r="J62" s="52">
        <f t="shared" si="10"/>
        <v>0</v>
      </c>
      <c r="L62" s="52">
        <f>L63</f>
        <v>0</v>
      </c>
    </row>
    <row r="63" spans="1:12" s="175" customFormat="1" ht="31.5">
      <c r="A63" s="126"/>
      <c r="B63" s="208" t="s">
        <v>239</v>
      </c>
      <c r="C63" s="81">
        <v>801</v>
      </c>
      <c r="D63" s="108" t="s">
        <v>261</v>
      </c>
      <c r="E63" s="108" t="s">
        <v>226</v>
      </c>
      <c r="F63" s="108" t="s">
        <v>317</v>
      </c>
      <c r="G63" s="108" t="s">
        <v>240</v>
      </c>
      <c r="H63" s="84">
        <v>1</v>
      </c>
      <c r="I63" s="84">
        <v>-1</v>
      </c>
      <c r="J63" s="84">
        <f>H63+I63</f>
        <v>0</v>
      </c>
      <c r="L63" s="84">
        <f>J63+K63</f>
        <v>0</v>
      </c>
    </row>
    <row r="64" spans="1:12" s="175" customFormat="1" ht="15.75">
      <c r="A64" s="233" t="s">
        <v>326</v>
      </c>
      <c r="B64" s="177" t="s">
        <v>150</v>
      </c>
      <c r="C64" s="218">
        <v>801</v>
      </c>
      <c r="D64" s="82" t="s">
        <v>261</v>
      </c>
      <c r="E64" s="82" t="s">
        <v>254</v>
      </c>
      <c r="F64" s="82" t="s">
        <v>318</v>
      </c>
      <c r="G64" s="111"/>
      <c r="H64" s="54">
        <f>H65</f>
        <v>16</v>
      </c>
      <c r="I64" s="54">
        <f>I65</f>
        <v>-16</v>
      </c>
      <c r="J64" s="54">
        <f>H64+I64</f>
        <v>0</v>
      </c>
      <c r="L64" s="54">
        <f>J64+K64</f>
        <v>0</v>
      </c>
    </row>
    <row r="65" spans="1:12" s="175" customFormat="1" ht="15.75">
      <c r="A65" s="126" t="s">
        <v>382</v>
      </c>
      <c r="B65" s="177" t="s">
        <v>381</v>
      </c>
      <c r="C65" s="218">
        <v>801</v>
      </c>
      <c r="D65" s="82" t="s">
        <v>261</v>
      </c>
      <c r="E65" s="82" t="s">
        <v>254</v>
      </c>
      <c r="F65" s="82" t="s">
        <v>318</v>
      </c>
      <c r="G65" s="111"/>
      <c r="H65" s="54">
        <f>H66</f>
        <v>16</v>
      </c>
      <c r="I65" s="54">
        <f>I67+I69</f>
        <v>-16</v>
      </c>
      <c r="J65" s="54">
        <f t="shared" ref="J65:L69" si="11">H65+I65</f>
        <v>0</v>
      </c>
      <c r="L65" s="54">
        <f t="shared" si="11"/>
        <v>0</v>
      </c>
    </row>
    <row r="66" spans="1:12" s="175" customFormat="1" ht="31.5">
      <c r="A66" s="126"/>
      <c r="B66" s="177" t="s">
        <v>399</v>
      </c>
      <c r="C66" s="218">
        <v>801</v>
      </c>
      <c r="D66" s="82" t="s">
        <v>261</v>
      </c>
      <c r="E66" s="82" t="s">
        <v>254</v>
      </c>
      <c r="F66" s="82" t="s">
        <v>318</v>
      </c>
      <c r="G66" s="82" t="s">
        <v>54</v>
      </c>
      <c r="H66" s="54">
        <f>H67+H69</f>
        <v>16</v>
      </c>
      <c r="I66" s="54">
        <v>0</v>
      </c>
      <c r="J66" s="54">
        <f t="shared" si="11"/>
        <v>16</v>
      </c>
      <c r="L66" s="54">
        <f t="shared" si="11"/>
        <v>16</v>
      </c>
    </row>
    <row r="67" spans="1:12" s="175" customFormat="1" ht="33" customHeight="1">
      <c r="A67" s="127"/>
      <c r="B67" s="112" t="s">
        <v>239</v>
      </c>
      <c r="C67" s="113" t="s">
        <v>274</v>
      </c>
      <c r="D67" s="113" t="s">
        <v>261</v>
      </c>
      <c r="E67" s="113" t="s">
        <v>254</v>
      </c>
      <c r="F67" s="113" t="s">
        <v>318</v>
      </c>
      <c r="G67" s="113" t="s">
        <v>240</v>
      </c>
      <c r="H67" s="91">
        <v>15</v>
      </c>
      <c r="I67" s="91">
        <v>-15</v>
      </c>
      <c r="J67" s="53">
        <f t="shared" si="11"/>
        <v>0</v>
      </c>
      <c r="L67" s="53">
        <f t="shared" si="11"/>
        <v>0</v>
      </c>
    </row>
    <row r="68" spans="1:12" s="175" customFormat="1" ht="20.25" hidden="1" customHeight="1">
      <c r="A68" s="83"/>
      <c r="B68" s="123" t="s">
        <v>246</v>
      </c>
      <c r="C68" s="215"/>
      <c r="D68" s="113" t="s">
        <v>261</v>
      </c>
      <c r="E68" s="113" t="s">
        <v>254</v>
      </c>
      <c r="F68" s="113" t="s">
        <v>318</v>
      </c>
      <c r="G68" s="113" t="s">
        <v>247</v>
      </c>
      <c r="H68" s="91">
        <v>1</v>
      </c>
      <c r="I68" s="91">
        <v>1</v>
      </c>
      <c r="J68" s="53">
        <f t="shared" si="11"/>
        <v>2</v>
      </c>
      <c r="L68" s="53">
        <f t="shared" si="11"/>
        <v>2</v>
      </c>
    </row>
    <row r="69" spans="1:12" s="175" customFormat="1" ht="18" customHeight="1">
      <c r="A69" s="83"/>
      <c r="B69" s="123" t="s">
        <v>246</v>
      </c>
      <c r="C69" s="215">
        <v>801</v>
      </c>
      <c r="D69" s="127" t="s">
        <v>261</v>
      </c>
      <c r="E69" s="113" t="s">
        <v>254</v>
      </c>
      <c r="F69" s="113" t="s">
        <v>318</v>
      </c>
      <c r="G69" s="113" t="s">
        <v>247</v>
      </c>
      <c r="H69" s="53">
        <v>1</v>
      </c>
      <c r="I69" s="53">
        <v>-1</v>
      </c>
      <c r="J69" s="53">
        <f t="shared" si="11"/>
        <v>0</v>
      </c>
      <c r="L69" s="53">
        <f t="shared" si="11"/>
        <v>0</v>
      </c>
    </row>
    <row r="70" spans="1:12" s="175" customFormat="1" ht="20.25" customHeight="1">
      <c r="A70" s="233" t="s">
        <v>222</v>
      </c>
      <c r="B70" s="128" t="s">
        <v>383</v>
      </c>
      <c r="C70" s="217">
        <v>801</v>
      </c>
      <c r="D70" s="126" t="s">
        <v>263</v>
      </c>
      <c r="E70" s="126" t="s">
        <v>103</v>
      </c>
      <c r="F70" s="126"/>
      <c r="G70" s="126"/>
      <c r="H70" s="54">
        <f>H79+H72</f>
        <v>1293.0999999999999</v>
      </c>
      <c r="I70" s="54">
        <f>I71</f>
        <v>-561.79999999999995</v>
      </c>
      <c r="J70" s="54">
        <f>H70+I70</f>
        <v>731.3</v>
      </c>
      <c r="L70" s="54">
        <f>J70+K70</f>
        <v>731.3</v>
      </c>
    </row>
    <row r="71" spans="1:12" s="175" customFormat="1" ht="19.5" customHeight="1">
      <c r="A71" s="233" t="s">
        <v>281</v>
      </c>
      <c r="B71" s="128" t="s">
        <v>172</v>
      </c>
      <c r="C71" s="217">
        <v>801</v>
      </c>
      <c r="D71" s="126" t="s">
        <v>263</v>
      </c>
      <c r="E71" s="126" t="s">
        <v>103</v>
      </c>
      <c r="F71" s="126"/>
      <c r="G71" s="126"/>
      <c r="H71" s="54">
        <f>H72+H78</f>
        <v>1293.0999999999999</v>
      </c>
      <c r="I71" s="54">
        <f>I72</f>
        <v>-561.79999999999995</v>
      </c>
      <c r="J71" s="54">
        <f>H71+I71</f>
        <v>731.3</v>
      </c>
      <c r="L71" s="54">
        <f>J71+K71</f>
        <v>731.3</v>
      </c>
    </row>
    <row r="72" spans="1:12" s="175" customFormat="1" ht="32.25" customHeight="1">
      <c r="A72" s="233" t="s">
        <v>415</v>
      </c>
      <c r="B72" s="128" t="s">
        <v>442</v>
      </c>
      <c r="C72" s="217">
        <v>801</v>
      </c>
      <c r="D72" s="126" t="s">
        <v>263</v>
      </c>
      <c r="E72" s="126" t="s">
        <v>103</v>
      </c>
      <c r="F72" s="82" t="s">
        <v>321</v>
      </c>
      <c r="G72" s="82" t="s">
        <v>54</v>
      </c>
      <c r="H72" s="54">
        <f>H73+H74+H75+H76+H77</f>
        <v>859.8</v>
      </c>
      <c r="I72" s="54">
        <f>I73+I74+I75+I76+I77</f>
        <v>-561.79999999999995</v>
      </c>
      <c r="J72" s="54">
        <f>H72+I72</f>
        <v>298</v>
      </c>
      <c r="L72" s="54">
        <f>J72+K72</f>
        <v>298</v>
      </c>
    </row>
    <row r="73" spans="1:12" s="175" customFormat="1" ht="19.5" customHeight="1">
      <c r="A73" s="233"/>
      <c r="B73" s="112" t="s">
        <v>237</v>
      </c>
      <c r="C73" s="113" t="s">
        <v>274</v>
      </c>
      <c r="D73" s="127" t="s">
        <v>263</v>
      </c>
      <c r="E73" s="127" t="s">
        <v>103</v>
      </c>
      <c r="F73" s="127" t="s">
        <v>321</v>
      </c>
      <c r="G73" s="113" t="s">
        <v>238</v>
      </c>
      <c r="H73" s="53">
        <v>85</v>
      </c>
      <c r="I73" s="53">
        <v>-17</v>
      </c>
      <c r="J73" s="53">
        <f t="shared" ref="J73:L80" si="12">H73+I73</f>
        <v>68</v>
      </c>
      <c r="L73" s="53">
        <f t="shared" si="12"/>
        <v>68</v>
      </c>
    </row>
    <row r="74" spans="1:12" s="175" customFormat="1" ht="35.25" customHeight="1">
      <c r="A74" s="233"/>
      <c r="B74" s="112" t="s">
        <v>239</v>
      </c>
      <c r="C74" s="113" t="s">
        <v>274</v>
      </c>
      <c r="D74" s="127" t="s">
        <v>263</v>
      </c>
      <c r="E74" s="127" t="s">
        <v>103</v>
      </c>
      <c r="F74" s="127" t="s">
        <v>321</v>
      </c>
      <c r="G74" s="127" t="s">
        <v>240</v>
      </c>
      <c r="H74" s="91">
        <v>544.79999999999995</v>
      </c>
      <c r="I74" s="91">
        <v>-444.8</v>
      </c>
      <c r="J74" s="53">
        <f t="shared" si="12"/>
        <v>99.999999999999943</v>
      </c>
      <c r="L74" s="53">
        <f t="shared" si="12"/>
        <v>99.999999999999943</v>
      </c>
    </row>
    <row r="75" spans="1:12" s="175" customFormat="1" ht="19.5" customHeight="1">
      <c r="A75" s="83"/>
      <c r="B75" s="112" t="s">
        <v>293</v>
      </c>
      <c r="C75" s="113" t="s">
        <v>274</v>
      </c>
      <c r="D75" s="127" t="s">
        <v>263</v>
      </c>
      <c r="E75" s="127" t="s">
        <v>103</v>
      </c>
      <c r="F75" s="127" t="s">
        <v>321</v>
      </c>
      <c r="G75" s="127" t="s">
        <v>294</v>
      </c>
      <c r="H75" s="118">
        <v>200</v>
      </c>
      <c r="I75" s="118">
        <v>-100</v>
      </c>
      <c r="J75" s="53">
        <f t="shared" si="12"/>
        <v>100</v>
      </c>
      <c r="L75" s="53">
        <f t="shared" si="12"/>
        <v>100</v>
      </c>
    </row>
    <row r="76" spans="1:12" s="175" customFormat="1" ht="19.5" customHeight="1">
      <c r="A76" s="83"/>
      <c r="B76" s="112" t="s">
        <v>241</v>
      </c>
      <c r="C76" s="113" t="s">
        <v>274</v>
      </c>
      <c r="D76" s="127" t="s">
        <v>263</v>
      </c>
      <c r="E76" s="127" t="s">
        <v>103</v>
      </c>
      <c r="F76" s="127" t="s">
        <v>321</v>
      </c>
      <c r="G76" s="117" t="s">
        <v>242</v>
      </c>
      <c r="H76" s="91">
        <v>15</v>
      </c>
      <c r="I76" s="91">
        <v>0</v>
      </c>
      <c r="J76" s="53">
        <f t="shared" si="12"/>
        <v>15</v>
      </c>
      <c r="K76" s="214"/>
      <c r="L76" s="53">
        <f t="shared" si="12"/>
        <v>15</v>
      </c>
    </row>
    <row r="77" spans="1:12" s="175" customFormat="1" ht="19.5" customHeight="1">
      <c r="A77" s="83"/>
      <c r="B77" s="112" t="s">
        <v>233</v>
      </c>
      <c r="C77" s="113" t="s">
        <v>274</v>
      </c>
      <c r="D77" s="127" t="s">
        <v>263</v>
      </c>
      <c r="E77" s="127" t="s">
        <v>103</v>
      </c>
      <c r="F77" s="127" t="s">
        <v>321</v>
      </c>
      <c r="G77" s="113" t="s">
        <v>234</v>
      </c>
      <c r="H77" s="91">
        <v>15</v>
      </c>
      <c r="I77" s="91">
        <v>0</v>
      </c>
      <c r="J77" s="53">
        <f t="shared" si="12"/>
        <v>15</v>
      </c>
      <c r="K77" s="214"/>
      <c r="L77" s="53">
        <f t="shared" si="12"/>
        <v>15</v>
      </c>
    </row>
    <row r="78" spans="1:12" s="175" customFormat="1" ht="33" customHeight="1">
      <c r="A78" s="233" t="s">
        <v>384</v>
      </c>
      <c r="B78" s="128" t="s">
        <v>385</v>
      </c>
      <c r="C78" s="217">
        <v>801</v>
      </c>
      <c r="D78" s="126" t="s">
        <v>263</v>
      </c>
      <c r="E78" s="126" t="s">
        <v>103</v>
      </c>
      <c r="F78" s="82" t="s">
        <v>302</v>
      </c>
      <c r="G78" s="126"/>
      <c r="H78" s="54">
        <f>H79</f>
        <v>433.3</v>
      </c>
      <c r="I78" s="54">
        <f>I79</f>
        <v>0</v>
      </c>
      <c r="J78" s="54">
        <f t="shared" si="12"/>
        <v>433.3</v>
      </c>
      <c r="L78" s="54">
        <f t="shared" si="12"/>
        <v>433.3</v>
      </c>
    </row>
    <row r="79" spans="1:12" s="175" customFormat="1" ht="30.75" customHeight="1">
      <c r="A79" s="83"/>
      <c r="B79" s="128" t="s">
        <v>386</v>
      </c>
      <c r="C79" s="217">
        <v>801</v>
      </c>
      <c r="D79" s="126" t="s">
        <v>263</v>
      </c>
      <c r="E79" s="126" t="s">
        <v>103</v>
      </c>
      <c r="F79" s="82" t="s">
        <v>302</v>
      </c>
      <c r="G79" s="82" t="s">
        <v>54</v>
      </c>
      <c r="H79" s="54">
        <v>433.3</v>
      </c>
      <c r="I79" s="54">
        <v>0</v>
      </c>
      <c r="J79" s="54">
        <f t="shared" si="12"/>
        <v>433.3</v>
      </c>
      <c r="L79" s="54">
        <f t="shared" si="12"/>
        <v>433.3</v>
      </c>
    </row>
    <row r="80" spans="1:12" s="175" customFormat="1" ht="18" customHeight="1">
      <c r="A80" s="83"/>
      <c r="B80" s="123" t="s">
        <v>246</v>
      </c>
      <c r="C80" s="215">
        <v>801</v>
      </c>
      <c r="D80" s="127" t="s">
        <v>263</v>
      </c>
      <c r="E80" s="127" t="s">
        <v>103</v>
      </c>
      <c r="F80" s="113" t="s">
        <v>302</v>
      </c>
      <c r="G80" s="127" t="s">
        <v>247</v>
      </c>
      <c r="H80" s="53">
        <v>433.3</v>
      </c>
      <c r="I80" s="53">
        <v>0</v>
      </c>
      <c r="J80" s="53">
        <f t="shared" si="12"/>
        <v>433.3</v>
      </c>
      <c r="K80" s="165"/>
      <c r="L80" s="53">
        <f t="shared" si="12"/>
        <v>433.3</v>
      </c>
    </row>
    <row r="81" spans="1:12" s="165" customFormat="1" ht="15.75">
      <c r="A81" s="82" t="s">
        <v>223</v>
      </c>
      <c r="B81" s="129" t="s">
        <v>264</v>
      </c>
      <c r="C81" s="93">
        <v>801</v>
      </c>
      <c r="D81" s="235" t="s">
        <v>250</v>
      </c>
      <c r="E81" s="235" t="s">
        <v>253</v>
      </c>
      <c r="F81" s="235"/>
      <c r="G81" s="235"/>
      <c r="H81" s="52">
        <f>H82</f>
        <v>1698</v>
      </c>
      <c r="I81" s="52">
        <f>I82</f>
        <v>770.30000000000007</v>
      </c>
      <c r="J81" s="52">
        <f>J82</f>
        <v>2468.3000000000002</v>
      </c>
      <c r="K81" s="236"/>
      <c r="L81" s="52">
        <f>L82</f>
        <v>2468.3000000000002</v>
      </c>
    </row>
    <row r="82" spans="1:12" s="175" customFormat="1" ht="15.75">
      <c r="A82" s="233" t="s">
        <v>282</v>
      </c>
      <c r="B82" s="122" t="s">
        <v>190</v>
      </c>
      <c r="C82" s="235" t="s">
        <v>274</v>
      </c>
      <c r="D82" s="235" t="s">
        <v>250</v>
      </c>
      <c r="E82" s="235" t="s">
        <v>261</v>
      </c>
      <c r="F82" s="235"/>
      <c r="G82" s="235"/>
      <c r="H82" s="52">
        <f>H83+H88</f>
        <v>1698</v>
      </c>
      <c r="I82" s="52">
        <f>I83+I88</f>
        <v>770.30000000000007</v>
      </c>
      <c r="J82" s="52">
        <f>J83+J88</f>
        <v>2468.3000000000002</v>
      </c>
      <c r="K82" s="178"/>
      <c r="L82" s="52">
        <f>L83+L88</f>
        <v>2468.3000000000002</v>
      </c>
    </row>
    <row r="83" spans="1:12" s="175" customFormat="1" ht="35.25" customHeight="1">
      <c r="A83" s="83"/>
      <c r="B83" s="128" t="s">
        <v>387</v>
      </c>
      <c r="C83" s="217">
        <v>801</v>
      </c>
      <c r="D83" s="82" t="s">
        <v>250</v>
      </c>
      <c r="E83" s="82" t="s">
        <v>261</v>
      </c>
      <c r="F83" s="82" t="s">
        <v>323</v>
      </c>
      <c r="G83" s="126"/>
      <c r="H83" s="54">
        <f>H86+H87</f>
        <v>1620.2</v>
      </c>
      <c r="I83" s="54">
        <f>I86+I87</f>
        <v>848.1</v>
      </c>
      <c r="J83" s="54">
        <f>J86+J87</f>
        <v>2468.3000000000002</v>
      </c>
      <c r="L83" s="54">
        <f>L86+L87</f>
        <v>2468.3000000000002</v>
      </c>
    </row>
    <row r="84" spans="1:12" s="175" customFormat="1" ht="34.5" customHeight="1">
      <c r="A84" s="83"/>
      <c r="B84" s="128" t="s">
        <v>388</v>
      </c>
      <c r="C84" s="217">
        <v>801</v>
      </c>
      <c r="D84" s="82" t="s">
        <v>250</v>
      </c>
      <c r="E84" s="82" t="s">
        <v>261</v>
      </c>
      <c r="F84" s="82" t="s">
        <v>323</v>
      </c>
      <c r="G84" s="82" t="s">
        <v>54</v>
      </c>
      <c r="H84" s="54">
        <f>H85</f>
        <v>1620.2</v>
      </c>
      <c r="I84" s="54">
        <f>I85</f>
        <v>848.1</v>
      </c>
      <c r="J84" s="54">
        <f>J85</f>
        <v>2468.3000000000002</v>
      </c>
      <c r="L84" s="54">
        <f>L85</f>
        <v>2468.3000000000002</v>
      </c>
    </row>
    <row r="85" spans="1:12" s="175" customFormat="1" ht="31.5">
      <c r="A85" s="233"/>
      <c r="B85" s="123" t="s">
        <v>265</v>
      </c>
      <c r="C85" s="215">
        <v>801</v>
      </c>
      <c r="D85" s="127" t="s">
        <v>250</v>
      </c>
      <c r="E85" s="127" t="s">
        <v>261</v>
      </c>
      <c r="F85" s="113" t="s">
        <v>323</v>
      </c>
      <c r="G85" s="127" t="s">
        <v>54</v>
      </c>
      <c r="H85" s="53">
        <f>H86+H87</f>
        <v>1620.2</v>
      </c>
      <c r="I85" s="53">
        <f>I86+I87</f>
        <v>848.1</v>
      </c>
      <c r="J85" s="53">
        <f>H85+I85</f>
        <v>2468.3000000000002</v>
      </c>
      <c r="L85" s="53">
        <f>J85+K85</f>
        <v>2468.3000000000002</v>
      </c>
    </row>
    <row r="86" spans="1:12" s="175" customFormat="1" ht="24.75" customHeight="1">
      <c r="A86" s="233"/>
      <c r="B86" s="123" t="s">
        <v>271</v>
      </c>
      <c r="C86" s="215">
        <v>801</v>
      </c>
      <c r="D86" s="127" t="s">
        <v>250</v>
      </c>
      <c r="E86" s="127" t="s">
        <v>261</v>
      </c>
      <c r="F86" s="113" t="s">
        <v>323</v>
      </c>
      <c r="G86" s="113" t="s">
        <v>266</v>
      </c>
      <c r="H86" s="91">
        <v>1244.4000000000001</v>
      </c>
      <c r="I86" s="91">
        <v>651.1</v>
      </c>
      <c r="J86" s="53">
        <f t="shared" ref="J86:L90" si="13">H86+I86</f>
        <v>1895.5</v>
      </c>
      <c r="L86" s="53">
        <f t="shared" si="13"/>
        <v>1895.5</v>
      </c>
    </row>
    <row r="87" spans="1:12" s="175" customFormat="1" ht="36.75" customHeight="1">
      <c r="A87" s="83"/>
      <c r="B87" s="123" t="s">
        <v>272</v>
      </c>
      <c r="C87" s="215">
        <v>801</v>
      </c>
      <c r="D87" s="127" t="s">
        <v>250</v>
      </c>
      <c r="E87" s="127" t="s">
        <v>261</v>
      </c>
      <c r="F87" s="113" t="s">
        <v>323</v>
      </c>
      <c r="G87" s="113" t="s">
        <v>267</v>
      </c>
      <c r="H87" s="91">
        <v>375.8</v>
      </c>
      <c r="I87" s="91">
        <v>197</v>
      </c>
      <c r="J87" s="53">
        <f t="shared" si="13"/>
        <v>572.79999999999995</v>
      </c>
      <c r="L87" s="53">
        <f t="shared" si="13"/>
        <v>572.79999999999995</v>
      </c>
    </row>
    <row r="88" spans="1:12" s="175" customFormat="1" ht="39.75" customHeight="1">
      <c r="A88" s="83"/>
      <c r="B88" s="133" t="s">
        <v>265</v>
      </c>
      <c r="C88" s="113" t="s">
        <v>274</v>
      </c>
      <c r="D88" s="127" t="s">
        <v>250</v>
      </c>
      <c r="E88" s="127" t="s">
        <v>261</v>
      </c>
      <c r="F88" s="113" t="s">
        <v>303</v>
      </c>
      <c r="G88" s="127"/>
      <c r="H88" s="53">
        <f>H89+H90</f>
        <v>77.8</v>
      </c>
      <c r="I88" s="53">
        <f>I89+I90</f>
        <v>-77.8</v>
      </c>
      <c r="J88" s="53">
        <f t="shared" si="13"/>
        <v>0</v>
      </c>
      <c r="L88" s="53">
        <f t="shared" si="13"/>
        <v>0</v>
      </c>
    </row>
    <row r="89" spans="1:12" s="175" customFormat="1" ht="47.25">
      <c r="A89" s="83"/>
      <c r="B89" s="133" t="s">
        <v>322</v>
      </c>
      <c r="C89" s="113" t="s">
        <v>274</v>
      </c>
      <c r="D89" s="127" t="s">
        <v>250</v>
      </c>
      <c r="E89" s="127" t="s">
        <v>261</v>
      </c>
      <c r="F89" s="113" t="s">
        <v>303</v>
      </c>
      <c r="G89" s="113" t="s">
        <v>266</v>
      </c>
      <c r="H89" s="91">
        <v>59.8</v>
      </c>
      <c r="I89" s="91">
        <v>-59.8</v>
      </c>
      <c r="J89" s="53">
        <f t="shared" si="13"/>
        <v>0</v>
      </c>
      <c r="L89" s="53">
        <f t="shared" si="13"/>
        <v>0</v>
      </c>
    </row>
    <row r="90" spans="1:12" s="175" customFormat="1" ht="63">
      <c r="A90" s="83"/>
      <c r="B90" s="134" t="s">
        <v>305</v>
      </c>
      <c r="C90" s="231" t="s">
        <v>274</v>
      </c>
      <c r="D90" s="127" t="s">
        <v>250</v>
      </c>
      <c r="E90" s="127" t="s">
        <v>261</v>
      </c>
      <c r="F90" s="113" t="s">
        <v>303</v>
      </c>
      <c r="G90" s="113" t="s">
        <v>267</v>
      </c>
      <c r="H90" s="91">
        <v>18</v>
      </c>
      <c r="I90" s="91">
        <v>-18</v>
      </c>
      <c r="J90" s="53">
        <f t="shared" si="13"/>
        <v>0</v>
      </c>
      <c r="L90" s="53">
        <f t="shared" si="13"/>
        <v>0</v>
      </c>
    </row>
    <row r="91" spans="1:12" s="175" customFormat="1" ht="15.75">
      <c r="A91" s="233">
        <v>8</v>
      </c>
      <c r="B91" s="115" t="s">
        <v>447</v>
      </c>
      <c r="C91" s="82" t="s">
        <v>274</v>
      </c>
      <c r="D91" s="82" t="s">
        <v>269</v>
      </c>
      <c r="E91" s="82" t="s">
        <v>269</v>
      </c>
      <c r="F91" s="113"/>
      <c r="G91" s="82" t="s">
        <v>54</v>
      </c>
      <c r="H91" s="52">
        <f>H92</f>
        <v>34</v>
      </c>
      <c r="I91" s="52">
        <f>I92</f>
        <v>217</v>
      </c>
      <c r="J91" s="52">
        <f>H91+I91</f>
        <v>251</v>
      </c>
      <c r="L91" s="52">
        <f>J91+K91</f>
        <v>251</v>
      </c>
    </row>
    <row r="92" spans="1:12" s="175" customFormat="1" ht="15.75">
      <c r="A92" s="233" t="s">
        <v>270</v>
      </c>
      <c r="B92" s="112" t="s">
        <v>268</v>
      </c>
      <c r="C92" s="113" t="s">
        <v>274</v>
      </c>
      <c r="D92" s="113" t="s">
        <v>269</v>
      </c>
      <c r="E92" s="113" t="s">
        <v>269</v>
      </c>
      <c r="F92" s="113" t="s">
        <v>249</v>
      </c>
      <c r="G92" s="113"/>
      <c r="H92" s="84">
        <v>34</v>
      </c>
      <c r="I92" s="84">
        <v>217</v>
      </c>
      <c r="J92" s="84">
        <f>H92+I92</f>
        <v>251</v>
      </c>
      <c r="L92" s="84">
        <f>J92</f>
        <v>251</v>
      </c>
    </row>
    <row r="93" spans="1:12" s="165" customFormat="1" ht="15.75">
      <c r="A93" s="83"/>
      <c r="B93" s="328" t="s">
        <v>193</v>
      </c>
      <c r="C93" s="328"/>
      <c r="D93" s="328"/>
      <c r="E93" s="328"/>
      <c r="F93" s="328"/>
      <c r="G93" s="328"/>
      <c r="H93" s="52">
        <f>H7+H40+H45+H60+H70+H82+H91</f>
        <v>5046.7</v>
      </c>
      <c r="I93" s="52">
        <f t="shared" ref="I93:L93" si="14">I7+I40+I45+I60+I70+I82+I91</f>
        <v>445.00000000000011</v>
      </c>
      <c r="J93" s="52">
        <f>J7+J40+J45+J60+J70+J81+J91</f>
        <v>5491.7</v>
      </c>
      <c r="K93" s="52">
        <f t="shared" si="14"/>
        <v>0</v>
      </c>
      <c r="L93" s="52">
        <f t="shared" si="14"/>
        <v>5496.4269999999997</v>
      </c>
    </row>
    <row r="94" spans="1:12" s="165" customFormat="1" ht="15.75">
      <c r="A94" s="179"/>
      <c r="B94" s="180"/>
      <c r="C94" s="167"/>
      <c r="D94" s="181"/>
      <c r="E94" s="181"/>
      <c r="F94" s="181"/>
      <c r="G94" s="181"/>
      <c r="H94" s="181"/>
      <c r="I94" s="181"/>
      <c r="J94" s="181"/>
    </row>
    <row r="95" spans="1:12" s="165" customFormat="1" ht="103.5" customHeight="1">
      <c r="A95" s="179"/>
      <c r="B95" s="180"/>
      <c r="C95" s="167"/>
      <c r="D95" s="181"/>
      <c r="E95" s="181"/>
      <c r="F95" s="181"/>
      <c r="G95" s="181"/>
      <c r="H95" s="181"/>
      <c r="I95" s="181"/>
      <c r="J95" s="181"/>
      <c r="L95" s="213"/>
    </row>
    <row r="96" spans="1:12" s="165" customFormat="1" ht="103.5" customHeight="1">
      <c r="A96" s="329"/>
      <c r="B96" s="329"/>
      <c r="C96" s="329"/>
      <c r="D96" s="329"/>
      <c r="E96" s="329"/>
      <c r="F96" s="329"/>
      <c r="G96" s="329"/>
      <c r="H96" s="329"/>
      <c r="I96" s="329"/>
      <c r="J96" s="329"/>
      <c r="K96" s="182"/>
      <c r="L96" s="182"/>
    </row>
  </sheetData>
  <mergeCells count="26">
    <mergeCell ref="J26:J27"/>
    <mergeCell ref="L26:L27"/>
    <mergeCell ref="B93:G93"/>
    <mergeCell ref="A96:J96"/>
    <mergeCell ref="C4:C5"/>
    <mergeCell ref="J4:J5"/>
    <mergeCell ref="L4:L5"/>
    <mergeCell ref="A26:A27"/>
    <mergeCell ref="B26:B27"/>
    <mergeCell ref="D26:D27"/>
    <mergeCell ref="E26:E27"/>
    <mergeCell ref="F26:F27"/>
    <mergeCell ref="G26:G27"/>
    <mergeCell ref="H26:H27"/>
    <mergeCell ref="I26:I27"/>
    <mergeCell ref="E1:L1"/>
    <mergeCell ref="A4:A5"/>
    <mergeCell ref="B4:B5"/>
    <mergeCell ref="D4:D5"/>
    <mergeCell ref="E4:E5"/>
    <mergeCell ref="F4:F5"/>
    <mergeCell ref="G4:G5"/>
    <mergeCell ref="H4:H5"/>
    <mergeCell ref="I4:I5"/>
    <mergeCell ref="A2:L2"/>
    <mergeCell ref="J3:L3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"/>
  <sheetViews>
    <sheetView topLeftCell="A10" zoomScaleNormal="100" workbookViewId="0">
      <selection activeCell="B8" sqref="B8"/>
    </sheetView>
  </sheetViews>
  <sheetFormatPr defaultRowHeight="15"/>
  <cols>
    <col min="1" max="1" width="43" customWidth="1"/>
    <col min="2" max="2" width="23.140625" customWidth="1"/>
    <col min="3" max="3" width="17.42578125" customWidth="1"/>
  </cols>
  <sheetData>
    <row r="1" spans="1:3" ht="15.75">
      <c r="A1" s="103"/>
      <c r="B1" s="350" t="s">
        <v>354</v>
      </c>
      <c r="C1" s="351"/>
    </row>
    <row r="2" spans="1:3" ht="15.75">
      <c r="A2" s="103"/>
      <c r="B2" s="351"/>
      <c r="C2" s="351"/>
    </row>
    <row r="3" spans="1:3" ht="53.25" customHeight="1">
      <c r="A3" s="41"/>
      <c r="B3" s="351"/>
      <c r="C3" s="351"/>
    </row>
    <row r="4" spans="1:3" ht="15.75">
      <c r="A4" s="41"/>
      <c r="B4" s="41"/>
      <c r="C4" s="88"/>
    </row>
    <row r="5" spans="1:3" ht="70.5" customHeight="1">
      <c r="A5" s="348" t="s">
        <v>355</v>
      </c>
      <c r="B5" s="349"/>
      <c r="C5" s="349"/>
    </row>
    <row r="6" spans="1:3" ht="15.75">
      <c r="A6" s="104"/>
      <c r="B6" s="105"/>
      <c r="C6" s="44" t="s">
        <v>462</v>
      </c>
    </row>
    <row r="7" spans="1:3" ht="63.75" customHeight="1">
      <c r="A7" s="67" t="s">
        <v>283</v>
      </c>
      <c r="B7" s="106" t="s">
        <v>284</v>
      </c>
      <c r="C7" s="275" t="s">
        <v>463</v>
      </c>
    </row>
    <row r="8" spans="1:3" ht="132" customHeight="1">
      <c r="A8" s="61" t="s">
        <v>285</v>
      </c>
      <c r="B8" s="56" t="s">
        <v>286</v>
      </c>
      <c r="C8" s="59">
        <v>433.3</v>
      </c>
    </row>
    <row r="9" spans="1:3" ht="146.25" customHeight="1">
      <c r="A9" s="61" t="s">
        <v>329</v>
      </c>
      <c r="B9" s="56" t="s">
        <v>330</v>
      </c>
      <c r="C9" s="84">
        <v>1</v>
      </c>
    </row>
    <row r="10" spans="1:3" ht="15.75">
      <c r="A10" s="89" t="s">
        <v>104</v>
      </c>
      <c r="B10" s="89" t="s">
        <v>105</v>
      </c>
      <c r="C10" s="60">
        <f>C8+C9</f>
        <v>434.3</v>
      </c>
    </row>
    <row r="11" spans="1:3" ht="15.75">
      <c r="A11" s="103"/>
      <c r="B11" s="103"/>
      <c r="C11" s="103"/>
    </row>
    <row r="12" spans="1:3" ht="15.75">
      <c r="A12" s="103"/>
      <c r="B12" s="103"/>
      <c r="C12" s="103"/>
    </row>
    <row r="13" spans="1:3" ht="15.75">
      <c r="A13" s="103"/>
      <c r="B13" s="103"/>
      <c r="C13" s="103"/>
    </row>
    <row r="14" spans="1:3" ht="15.75">
      <c r="A14" s="103"/>
      <c r="B14" s="103"/>
      <c r="C14" s="103"/>
    </row>
  </sheetData>
  <mergeCells count="2">
    <mergeCell ref="A5:C5"/>
    <mergeCell ref="B1:C3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"/>
  <sheetViews>
    <sheetView view="pageBreakPreview" topLeftCell="A4" zoomScale="95" zoomScaleNormal="75" zoomScaleSheetLayoutView="95" workbookViewId="0">
      <selection activeCell="B9" sqref="B9"/>
    </sheetView>
  </sheetViews>
  <sheetFormatPr defaultColWidth="9.140625" defaultRowHeight="12.75"/>
  <cols>
    <col min="1" max="1" width="48.42578125" style="30" customWidth="1"/>
    <col min="2" max="2" width="25.7109375" style="30" customWidth="1"/>
    <col min="3" max="3" width="18.5703125" style="30" customWidth="1"/>
    <col min="4" max="4" width="17.140625" style="33" customWidth="1"/>
    <col min="5" max="16384" width="9.140625" style="30"/>
  </cols>
  <sheetData>
    <row r="1" spans="1:5" ht="84.75" customHeight="1">
      <c r="B1" s="350" t="s">
        <v>356</v>
      </c>
      <c r="C1" s="350"/>
      <c r="D1" s="350"/>
      <c r="E1" s="57"/>
    </row>
    <row r="2" spans="1:5" ht="16.5" customHeight="1">
      <c r="D2" s="32"/>
    </row>
    <row r="3" spans="1:5" s="34" customFormat="1" ht="81.75" customHeight="1">
      <c r="A3" s="352" t="s">
        <v>464</v>
      </c>
      <c r="B3" s="353"/>
      <c r="C3" s="353"/>
      <c r="D3" s="353"/>
    </row>
    <row r="4" spans="1:5" s="34" customFormat="1" ht="21" customHeight="1">
      <c r="A4" s="42"/>
      <c r="B4" s="43"/>
      <c r="C4" s="43"/>
      <c r="D4" s="43"/>
    </row>
    <row r="5" spans="1:5" s="34" customFormat="1" ht="18.75">
      <c r="A5" s="35"/>
      <c r="D5" s="44" t="s">
        <v>0</v>
      </c>
    </row>
    <row r="6" spans="1:5" s="37" customFormat="1" ht="39.75" customHeight="1">
      <c r="A6" s="36" t="s">
        <v>283</v>
      </c>
      <c r="B6" s="45" t="s">
        <v>284</v>
      </c>
      <c r="C6" s="58" t="s">
        <v>465</v>
      </c>
      <c r="D6" s="58" t="s">
        <v>466</v>
      </c>
    </row>
    <row r="7" spans="1:5" s="38" customFormat="1" ht="108.75" customHeight="1">
      <c r="A7" s="55" t="s">
        <v>285</v>
      </c>
      <c r="B7" s="56" t="s">
        <v>357</v>
      </c>
      <c r="C7" s="59">
        <v>433.3</v>
      </c>
      <c r="D7" s="59">
        <v>0</v>
      </c>
    </row>
    <row r="8" spans="1:5" s="38" customFormat="1" ht="135" hidden="1" customHeight="1">
      <c r="A8" s="55" t="s">
        <v>287</v>
      </c>
      <c r="B8" s="56" t="s">
        <v>288</v>
      </c>
      <c r="C8" s="59"/>
      <c r="D8" s="59"/>
    </row>
    <row r="9" spans="1:5" s="38" customFormat="1" ht="110.25" customHeight="1">
      <c r="A9" s="55" t="s">
        <v>285</v>
      </c>
      <c r="B9" s="56" t="s">
        <v>395</v>
      </c>
      <c r="C9" s="59">
        <v>0</v>
      </c>
      <c r="D9" s="59">
        <v>433.3</v>
      </c>
    </row>
    <row r="10" spans="1:5" s="49" customFormat="1" ht="29.25" customHeight="1">
      <c r="A10" s="48" t="s">
        <v>104</v>
      </c>
      <c r="B10" s="48" t="s">
        <v>105</v>
      </c>
      <c r="C10" s="60">
        <f>C7+C9</f>
        <v>433.3</v>
      </c>
      <c r="D10" s="60">
        <f>D7+D9</f>
        <v>433.3</v>
      </c>
    </row>
  </sheetData>
  <mergeCells count="2">
    <mergeCell ref="B1:D1"/>
    <mergeCell ref="A3:D3"/>
  </mergeCells>
  <pageMargins left="0.98425196850393704" right="0.59055118110236227" top="0.78740157480314965" bottom="0.78740157480314965" header="0.51181102362204722" footer="0.51181102362204722"/>
  <pageSetup paperSize="9" scale="77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K50"/>
  <sheetViews>
    <sheetView view="pageBreakPreview" zoomScaleNormal="100" zoomScaleSheetLayoutView="100" workbookViewId="0">
      <selection activeCell="B6" sqref="B6:G6"/>
    </sheetView>
  </sheetViews>
  <sheetFormatPr defaultColWidth="9.140625" defaultRowHeight="15"/>
  <cols>
    <col min="1" max="3" width="9.140625" style="188"/>
    <col min="4" max="4" width="9.140625" style="188" customWidth="1"/>
    <col min="5" max="5" width="10.7109375" style="188" customWidth="1"/>
    <col min="6" max="6" width="9.140625" style="188" hidden="1" customWidth="1"/>
    <col min="7" max="7" width="10.7109375" style="188" customWidth="1"/>
    <col min="8" max="8" width="13.140625" style="220" hidden="1" customWidth="1"/>
    <col min="9" max="9" width="13.28515625" style="188" customWidth="1"/>
    <col min="10" max="10" width="10.140625" style="188" customWidth="1"/>
    <col min="11" max="11" width="5.85546875" style="188" customWidth="1"/>
    <col min="12" max="12" width="14.42578125" style="188" customWidth="1"/>
    <col min="13" max="13" width="18.42578125" style="188" customWidth="1"/>
    <col min="14" max="14" width="24.85546875" style="188" customWidth="1"/>
    <col min="15" max="16384" width="9.140625" style="188"/>
  </cols>
  <sheetData>
    <row r="1" spans="1:11" ht="70.5" customHeight="1">
      <c r="A1" s="301" t="s">
        <v>358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51.75" customHeight="1">
      <c r="A2" s="356" t="s">
        <v>467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1" ht="5.2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5.75">
      <c r="A4" s="189"/>
      <c r="B4" s="189"/>
      <c r="C4" s="189"/>
      <c r="D4" s="189"/>
      <c r="E4" s="189"/>
      <c r="F4" s="189"/>
      <c r="G4" s="189"/>
      <c r="H4" s="221"/>
      <c r="I4" s="189"/>
      <c r="J4" s="357" t="s">
        <v>460</v>
      </c>
      <c r="K4" s="357"/>
    </row>
    <row r="5" spans="1:11" s="200" customFormat="1" ht="75.75" customHeight="1">
      <c r="A5" s="274" t="s">
        <v>99</v>
      </c>
      <c r="B5" s="358" t="s">
        <v>100</v>
      </c>
      <c r="C5" s="358"/>
      <c r="D5" s="358"/>
      <c r="E5" s="358"/>
      <c r="F5" s="358"/>
      <c r="G5" s="358"/>
      <c r="H5" s="190" t="s">
        <v>419</v>
      </c>
      <c r="I5" s="190" t="s">
        <v>359</v>
      </c>
      <c r="J5" s="359" t="s">
        <v>468</v>
      </c>
      <c r="K5" s="359"/>
    </row>
    <row r="6" spans="1:11" ht="62.25" customHeight="1">
      <c r="A6" s="209">
        <v>1</v>
      </c>
      <c r="B6" s="360" t="s">
        <v>470</v>
      </c>
      <c r="C6" s="360"/>
      <c r="D6" s="360"/>
      <c r="E6" s="360"/>
      <c r="F6" s="360"/>
      <c r="G6" s="360"/>
      <c r="H6" s="210">
        <v>5014.7</v>
      </c>
      <c r="I6" s="210">
        <v>1588.8</v>
      </c>
      <c r="J6" s="361">
        <f>H6+I6</f>
        <v>6603.5</v>
      </c>
      <c r="K6" s="361"/>
    </row>
    <row r="7" spans="1:11" ht="24" customHeight="1">
      <c r="A7" s="276"/>
      <c r="B7" s="354" t="s">
        <v>101</v>
      </c>
      <c r="C7" s="354"/>
      <c r="D7" s="354"/>
      <c r="E7" s="354"/>
      <c r="F7" s="354"/>
      <c r="G7" s="354"/>
      <c r="H7" s="89">
        <f>H6</f>
        <v>5014.7</v>
      </c>
      <c r="I7" s="89">
        <f>I6</f>
        <v>1588.8</v>
      </c>
      <c r="J7" s="355">
        <f>J6</f>
        <v>6603.5</v>
      </c>
      <c r="K7" s="355"/>
    </row>
    <row r="8" spans="1:11" ht="15.75">
      <c r="A8" s="189"/>
      <c r="B8" s="189"/>
      <c r="C8" s="189"/>
      <c r="D8" s="189"/>
      <c r="E8" s="189"/>
      <c r="F8" s="189"/>
      <c r="G8" s="189"/>
      <c r="H8" s="221"/>
      <c r="I8" s="189"/>
      <c r="J8" s="189"/>
      <c r="K8" s="189"/>
    </row>
    <row r="9" spans="1:11" ht="15.75">
      <c r="A9" s="189"/>
      <c r="B9" s="189"/>
      <c r="C9" s="189"/>
      <c r="D9" s="189"/>
      <c r="E9" s="189"/>
      <c r="F9" s="189"/>
      <c r="G9" s="189"/>
      <c r="H9" s="221"/>
      <c r="I9" s="189"/>
      <c r="J9" s="189"/>
      <c r="K9" s="189"/>
    </row>
    <row r="10" spans="1:11" ht="15.75">
      <c r="A10" s="189"/>
      <c r="B10" s="189"/>
      <c r="C10" s="189"/>
      <c r="D10" s="189"/>
      <c r="E10" s="189"/>
      <c r="F10" s="189"/>
      <c r="G10" s="189"/>
      <c r="H10" s="221"/>
      <c r="I10" s="189"/>
      <c r="J10" s="189"/>
      <c r="K10" s="189"/>
    </row>
    <row r="11" spans="1:11" ht="15.75">
      <c r="A11" s="189"/>
      <c r="B11" s="189"/>
      <c r="C11" s="189"/>
      <c r="D11" s="189"/>
      <c r="E11" s="189"/>
      <c r="F11" s="189"/>
      <c r="G11" s="189"/>
      <c r="H11" s="221"/>
      <c r="I11" s="189"/>
      <c r="J11" s="189"/>
      <c r="K11" s="189"/>
    </row>
    <row r="19" ht="5.25" customHeight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8" ht="5.25" customHeight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</sheetData>
  <mergeCells count="9">
    <mergeCell ref="B7:G7"/>
    <mergeCell ref="J7:K7"/>
    <mergeCell ref="A1:K1"/>
    <mergeCell ref="A2:K2"/>
    <mergeCell ref="J4:K4"/>
    <mergeCell ref="B5:G5"/>
    <mergeCell ref="J5:K5"/>
    <mergeCell ref="B6:G6"/>
    <mergeCell ref="J6:K6"/>
  </mergeCells>
  <pageMargins left="0.7" right="0.7" top="0.75" bottom="0.75" header="0.3" footer="0.3"/>
  <pageSetup paperSize="9" scale="5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H8"/>
  <sheetViews>
    <sheetView view="pageBreakPreview" zoomScaleNormal="100" zoomScaleSheetLayoutView="100" workbookViewId="0">
      <selection activeCell="F8" sqref="F8:G8"/>
    </sheetView>
  </sheetViews>
  <sheetFormatPr defaultColWidth="9.140625" defaultRowHeight="15.75"/>
  <cols>
    <col min="1" max="1" width="9.140625" style="287" customWidth="1"/>
    <col min="2" max="2" width="15.5703125" style="287" customWidth="1"/>
    <col min="3" max="3" width="30.42578125" style="196" customWidth="1"/>
    <col min="4" max="4" width="11.140625" style="196" hidden="1" customWidth="1"/>
    <col min="5" max="6" width="12.7109375" style="196" customWidth="1"/>
    <col min="7" max="7" width="3.7109375" style="196" customWidth="1"/>
    <col min="8" max="8" width="12.42578125" style="196" customWidth="1"/>
    <col min="9" max="16384" width="9.140625" style="287"/>
  </cols>
  <sheetData>
    <row r="1" spans="1:8" ht="116.25" customHeight="1">
      <c r="C1" s="31"/>
      <c r="D1" s="31"/>
      <c r="E1" s="31"/>
      <c r="F1" s="350" t="s">
        <v>360</v>
      </c>
      <c r="G1" s="368"/>
      <c r="H1" s="368"/>
    </row>
    <row r="2" spans="1:8" ht="19.5" customHeight="1">
      <c r="C2" s="31"/>
      <c r="D2" s="31"/>
      <c r="E2" s="31"/>
      <c r="F2" s="31"/>
      <c r="G2" s="31"/>
      <c r="H2" s="290"/>
    </row>
    <row r="3" spans="1:8" s="105" customFormat="1" ht="57.75" customHeight="1">
      <c r="A3" s="348" t="s">
        <v>469</v>
      </c>
      <c r="B3" s="348"/>
      <c r="C3" s="348"/>
      <c r="D3" s="348"/>
      <c r="E3" s="348"/>
      <c r="F3" s="348"/>
      <c r="G3" s="348"/>
      <c r="H3" s="348"/>
    </row>
    <row r="4" spans="1:8" s="105" customFormat="1" ht="10.5" customHeight="1">
      <c r="A4" s="288"/>
      <c r="B4" s="289"/>
      <c r="C4" s="289"/>
      <c r="D4" s="289"/>
      <c r="E4" s="289"/>
      <c r="F4" s="289"/>
      <c r="G4" s="289"/>
      <c r="H4" s="289"/>
    </row>
    <row r="5" spans="1:8" s="105" customFormat="1" ht="16.5" thickBot="1">
      <c r="A5" s="104"/>
      <c r="C5" s="196"/>
      <c r="D5" s="196"/>
      <c r="E5" s="196"/>
      <c r="F5" s="196"/>
      <c r="G5" s="44"/>
      <c r="H5" s="44" t="s">
        <v>0</v>
      </c>
    </row>
    <row r="6" spans="1:8" ht="67.5" customHeight="1" thickBot="1">
      <c r="A6" s="291" t="s">
        <v>102</v>
      </c>
      <c r="B6" s="362" t="s">
        <v>100</v>
      </c>
      <c r="C6" s="363"/>
      <c r="D6" s="260" t="s">
        <v>327</v>
      </c>
      <c r="E6" s="261" t="s">
        <v>359</v>
      </c>
      <c r="F6" s="362" t="s">
        <v>430</v>
      </c>
      <c r="G6" s="369"/>
      <c r="H6" s="292" t="s">
        <v>431</v>
      </c>
    </row>
    <row r="7" spans="1:8" s="286" customFormat="1" ht="57.75" customHeight="1" thickBot="1">
      <c r="A7" s="259" t="s">
        <v>103</v>
      </c>
      <c r="B7" s="364" t="s">
        <v>471</v>
      </c>
      <c r="C7" s="365"/>
      <c r="D7" s="255">
        <v>5012.7</v>
      </c>
      <c r="E7" s="262">
        <v>479</v>
      </c>
      <c r="F7" s="370">
        <v>5491.7</v>
      </c>
      <c r="G7" s="371"/>
      <c r="H7" s="293">
        <v>5496.4</v>
      </c>
    </row>
    <row r="8" spans="1:8" s="155" customFormat="1" ht="24" customHeight="1" thickBot="1">
      <c r="A8" s="256" t="s">
        <v>104</v>
      </c>
      <c r="B8" s="366" t="s">
        <v>105</v>
      </c>
      <c r="C8" s="367"/>
      <c r="D8" s="257">
        <f>D7</f>
        <v>5012.7</v>
      </c>
      <c r="E8" s="263">
        <f>E7</f>
        <v>479</v>
      </c>
      <c r="F8" s="372">
        <f>F7</f>
        <v>5491.7</v>
      </c>
      <c r="G8" s="373"/>
      <c r="H8" s="258">
        <f>H7</f>
        <v>5496.4</v>
      </c>
    </row>
  </sheetData>
  <mergeCells count="8">
    <mergeCell ref="A3:H3"/>
    <mergeCell ref="B6:C6"/>
    <mergeCell ref="B7:C7"/>
    <mergeCell ref="B8:C8"/>
    <mergeCell ref="F1:H1"/>
    <mergeCell ref="F6:G6"/>
    <mergeCell ref="F7:G7"/>
    <mergeCell ref="F8:G8"/>
  </mergeCells>
  <pageMargins left="0.98425196850393704" right="0.59055118110236227" top="0.78740157480314965" bottom="0.78740157480314965" header="0.51181102362204722" footer="0.51181102362204722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158"/>
  <sheetViews>
    <sheetView tabSelected="1" zoomScale="90" zoomScaleNormal="90" workbookViewId="0">
      <selection activeCell="A11" sqref="A11"/>
    </sheetView>
  </sheetViews>
  <sheetFormatPr defaultColWidth="9.140625" defaultRowHeight="15.75"/>
  <cols>
    <col min="1" max="1" width="69.5703125" style="1" customWidth="1"/>
    <col min="2" max="2" width="32.28515625" style="1" customWidth="1"/>
    <col min="3" max="3" width="15.5703125" style="1" customWidth="1"/>
    <col min="4" max="4" width="14.28515625" style="27" customWidth="1"/>
    <col min="5" max="16384" width="9.140625" style="1"/>
  </cols>
  <sheetData>
    <row r="1" spans="1:4" ht="67.5" customHeight="1">
      <c r="B1" s="298" t="s">
        <v>342</v>
      </c>
      <c r="C1" s="299"/>
      <c r="D1" s="299"/>
    </row>
    <row r="2" spans="1:4" ht="19.5" customHeight="1">
      <c r="B2" s="2"/>
      <c r="C2" s="2"/>
      <c r="D2" s="137"/>
    </row>
    <row r="3" spans="1:4" ht="46.5" customHeight="1">
      <c r="A3" s="297" t="s">
        <v>343</v>
      </c>
      <c r="B3" s="297"/>
      <c r="C3" s="297"/>
      <c r="D3" s="297"/>
    </row>
    <row r="4" spans="1:4" ht="19.149999999999999" customHeight="1">
      <c r="B4" s="3"/>
      <c r="C4" s="3"/>
      <c r="D4" s="4" t="s">
        <v>0</v>
      </c>
    </row>
    <row r="5" spans="1:4" ht="31.5">
      <c r="A5" s="142"/>
      <c r="B5" s="143" t="s">
        <v>1</v>
      </c>
      <c r="C5" s="145" t="s">
        <v>289</v>
      </c>
      <c r="D5" s="145" t="s">
        <v>344</v>
      </c>
    </row>
    <row r="6" spans="1:4">
      <c r="A6" s="5" t="s">
        <v>2</v>
      </c>
      <c r="B6" s="6"/>
      <c r="C6" s="7">
        <v>0</v>
      </c>
      <c r="D6" s="7">
        <v>0</v>
      </c>
    </row>
    <row r="7" spans="1:4">
      <c r="A7" s="8" t="s">
        <v>3</v>
      </c>
      <c r="B7" s="9" t="s">
        <v>4</v>
      </c>
      <c r="C7" s="10"/>
      <c r="D7" s="10"/>
    </row>
    <row r="8" spans="1:4">
      <c r="A8" s="11" t="s">
        <v>5</v>
      </c>
      <c r="B8" s="14"/>
      <c r="C8" s="12"/>
      <c r="D8" s="12"/>
    </row>
    <row r="9" spans="1:4" ht="32.25" customHeight="1">
      <c r="A9" s="13" t="s">
        <v>6</v>
      </c>
      <c r="B9" s="14" t="s">
        <v>7</v>
      </c>
      <c r="C9" s="10">
        <v>0</v>
      </c>
      <c r="D9" s="10">
        <v>0</v>
      </c>
    </row>
    <row r="10" spans="1:4" s="146" customFormat="1" ht="19.5" customHeight="1">
      <c r="A10" s="8" t="s">
        <v>8</v>
      </c>
      <c r="B10" s="9" t="s">
        <v>9</v>
      </c>
      <c r="C10" s="12"/>
      <c r="D10" s="12"/>
    </row>
    <row r="11" spans="1:4" ht="31.5">
      <c r="A11" s="15" t="s">
        <v>10</v>
      </c>
      <c r="B11" s="14" t="s">
        <v>11</v>
      </c>
      <c r="C11" s="12"/>
      <c r="D11" s="12"/>
    </row>
    <row r="12" spans="1:4" ht="35.25" customHeight="1">
      <c r="A12" s="11" t="s">
        <v>12</v>
      </c>
      <c r="B12" s="14" t="s">
        <v>13</v>
      </c>
      <c r="C12" s="12"/>
      <c r="D12" s="12"/>
    </row>
    <row r="13" spans="1:4" ht="31.5">
      <c r="A13" s="11" t="s">
        <v>14</v>
      </c>
      <c r="B13" s="14" t="s">
        <v>15</v>
      </c>
      <c r="C13" s="12"/>
      <c r="D13" s="12"/>
    </row>
    <row r="14" spans="1:4" ht="31.5">
      <c r="A14" s="11" t="s">
        <v>16</v>
      </c>
      <c r="B14" s="14" t="s">
        <v>17</v>
      </c>
      <c r="C14" s="12"/>
      <c r="D14" s="12"/>
    </row>
    <row r="15" spans="1:4" s="146" customFormat="1" ht="31.5">
      <c r="A15" s="8" t="s">
        <v>18</v>
      </c>
      <c r="B15" s="9" t="s">
        <v>19</v>
      </c>
      <c r="C15" s="12"/>
      <c r="D15" s="12"/>
    </row>
    <row r="16" spans="1:4" ht="31.5">
      <c r="A16" s="11" t="s">
        <v>20</v>
      </c>
      <c r="B16" s="14" t="s">
        <v>21</v>
      </c>
      <c r="C16" s="12"/>
      <c r="D16" s="12"/>
    </row>
    <row r="17" spans="1:4" ht="47.25">
      <c r="A17" s="11" t="s">
        <v>22</v>
      </c>
      <c r="B17" s="14" t="s">
        <v>23</v>
      </c>
      <c r="C17" s="12"/>
      <c r="D17" s="12"/>
    </row>
    <row r="18" spans="1:4" ht="47.25">
      <c r="A18" s="11" t="s">
        <v>24</v>
      </c>
      <c r="B18" s="14" t="s">
        <v>25</v>
      </c>
      <c r="C18" s="12"/>
      <c r="D18" s="12"/>
    </row>
    <row r="19" spans="1:4" ht="47.25">
      <c r="A19" s="11" t="s">
        <v>26</v>
      </c>
      <c r="B19" s="14" t="s">
        <v>27</v>
      </c>
      <c r="C19" s="12"/>
      <c r="D19" s="12"/>
    </row>
    <row r="20" spans="1:4" s="146" customFormat="1" ht="31.5">
      <c r="A20" s="8" t="s">
        <v>28</v>
      </c>
      <c r="B20" s="9" t="s">
        <v>29</v>
      </c>
      <c r="C20" s="12"/>
      <c r="D20" s="12"/>
    </row>
    <row r="21" spans="1:4" s="146" customFormat="1" ht="31.5">
      <c r="A21" s="8" t="s">
        <v>30</v>
      </c>
      <c r="B21" s="9" t="s">
        <v>31</v>
      </c>
      <c r="C21" s="12"/>
      <c r="D21" s="12"/>
    </row>
    <row r="22" spans="1:4" ht="31.5">
      <c r="A22" s="11" t="s">
        <v>32</v>
      </c>
      <c r="B22" s="14" t="s">
        <v>33</v>
      </c>
      <c r="C22" s="16"/>
      <c r="D22" s="16"/>
    </row>
    <row r="23" spans="1:4" ht="31.5">
      <c r="A23" s="11" t="s">
        <v>34</v>
      </c>
      <c r="B23" s="14" t="s">
        <v>33</v>
      </c>
      <c r="C23" s="16"/>
      <c r="D23" s="16"/>
    </row>
    <row r="24" spans="1:4" ht="31.5">
      <c r="A24" s="17" t="s">
        <v>35</v>
      </c>
      <c r="B24" s="18" t="s">
        <v>36</v>
      </c>
      <c r="C24" s="12"/>
      <c r="D24" s="12"/>
    </row>
    <row r="25" spans="1:4" ht="31.5">
      <c r="A25" s="19" t="s">
        <v>37</v>
      </c>
      <c r="B25" s="20" t="s">
        <v>38</v>
      </c>
      <c r="C25" s="12"/>
      <c r="D25" s="12"/>
    </row>
    <row r="26" spans="1:4" ht="31.5">
      <c r="A26" s="11" t="s">
        <v>39</v>
      </c>
      <c r="B26" s="14" t="s">
        <v>40</v>
      </c>
      <c r="C26" s="12"/>
      <c r="D26" s="12"/>
    </row>
    <row r="27" spans="1:4" ht="47.25">
      <c r="A27" s="11" t="s">
        <v>41</v>
      </c>
      <c r="B27" s="14" t="s">
        <v>42</v>
      </c>
      <c r="C27" s="12"/>
      <c r="D27" s="12"/>
    </row>
    <row r="28" spans="1:4" ht="31.5">
      <c r="A28" s="21" t="s">
        <v>43</v>
      </c>
      <c r="B28" s="63" t="s">
        <v>44</v>
      </c>
      <c r="C28" s="22"/>
      <c r="D28" s="22"/>
    </row>
    <row r="29" spans="1:4" ht="31.5">
      <c r="A29" s="23" t="s">
        <v>45</v>
      </c>
      <c r="B29" s="24" t="s">
        <v>46</v>
      </c>
      <c r="C29" s="25"/>
      <c r="D29" s="25"/>
    </row>
    <row r="30" spans="1:4" ht="47.25">
      <c r="A30" s="23" t="s">
        <v>47</v>
      </c>
      <c r="B30" s="24" t="s">
        <v>48</v>
      </c>
      <c r="C30" s="25"/>
      <c r="D30" s="25"/>
    </row>
    <row r="31" spans="1:4">
      <c r="B31" s="147"/>
      <c r="C31" s="147"/>
      <c r="D31" s="148"/>
    </row>
    <row r="32" spans="1:4">
      <c r="B32" s="147"/>
      <c r="C32" s="147"/>
      <c r="D32" s="148"/>
    </row>
    <row r="33" spans="2:4">
      <c r="B33" s="147"/>
      <c r="C33" s="147"/>
      <c r="D33" s="148"/>
    </row>
    <row r="34" spans="2:4">
      <c r="B34" s="147"/>
      <c r="C34" s="147"/>
      <c r="D34" s="148"/>
    </row>
    <row r="35" spans="2:4">
      <c r="B35" s="149"/>
      <c r="C35" s="149"/>
      <c r="D35" s="150"/>
    </row>
    <row r="36" spans="2:4">
      <c r="B36" s="147"/>
      <c r="C36" s="147"/>
      <c r="D36" s="148"/>
    </row>
    <row r="37" spans="2:4">
      <c r="B37" s="147"/>
      <c r="C37" s="147"/>
      <c r="D37" s="148"/>
    </row>
    <row r="38" spans="2:4">
      <c r="B38" s="151"/>
      <c r="C38" s="151"/>
      <c r="D38" s="152"/>
    </row>
    <row r="39" spans="2:4">
      <c r="B39" s="147"/>
      <c r="C39" s="147"/>
      <c r="D39" s="148"/>
    </row>
    <row r="40" spans="2:4">
      <c r="B40" s="147"/>
      <c r="C40" s="147"/>
      <c r="D40" s="148"/>
    </row>
    <row r="41" spans="2:4">
      <c r="B41" s="151"/>
      <c r="C41" s="151"/>
      <c r="D41" s="152"/>
    </row>
    <row r="42" spans="2:4">
      <c r="B42" s="147"/>
      <c r="C42" s="147"/>
      <c r="D42" s="148"/>
    </row>
    <row r="43" spans="2:4">
      <c r="B43" s="147"/>
      <c r="C43" s="147"/>
      <c r="D43" s="148"/>
    </row>
    <row r="44" spans="2:4">
      <c r="B44" s="147"/>
      <c r="C44" s="147"/>
      <c r="D44" s="148"/>
    </row>
    <row r="45" spans="2:4">
      <c r="B45" s="147"/>
      <c r="C45" s="147"/>
      <c r="D45" s="148"/>
    </row>
    <row r="46" spans="2:4">
      <c r="B46" s="153"/>
      <c r="C46" s="153"/>
      <c r="D46" s="154"/>
    </row>
    <row r="47" spans="2:4">
      <c r="B47" s="153"/>
      <c r="C47" s="153"/>
      <c r="D47" s="154"/>
    </row>
    <row r="48" spans="2:4">
      <c r="B48" s="153"/>
      <c r="C48" s="153"/>
      <c r="D48" s="154"/>
    </row>
    <row r="49" spans="4:4">
      <c r="D49" s="26"/>
    </row>
    <row r="50" spans="4:4">
      <c r="D50" s="26"/>
    </row>
    <row r="51" spans="4:4">
      <c r="D51" s="26"/>
    </row>
    <row r="52" spans="4:4">
      <c r="D52" s="26"/>
    </row>
    <row r="53" spans="4:4">
      <c r="D53" s="26"/>
    </row>
    <row r="54" spans="4:4">
      <c r="D54" s="26"/>
    </row>
    <row r="55" spans="4:4">
      <c r="D55" s="26"/>
    </row>
    <row r="56" spans="4:4">
      <c r="D56" s="26"/>
    </row>
    <row r="57" spans="4:4">
      <c r="D57" s="26"/>
    </row>
    <row r="58" spans="4:4">
      <c r="D58" s="26"/>
    </row>
    <row r="59" spans="4:4">
      <c r="D59" s="26"/>
    </row>
    <row r="60" spans="4:4">
      <c r="D60" s="26"/>
    </row>
    <row r="61" spans="4:4">
      <c r="D61" s="26"/>
    </row>
    <row r="62" spans="4:4">
      <c r="D62" s="26"/>
    </row>
    <row r="63" spans="4:4">
      <c r="D63" s="26"/>
    </row>
    <row r="64" spans="4:4">
      <c r="D64" s="26"/>
    </row>
    <row r="65" spans="4:4">
      <c r="D65" s="26"/>
    </row>
    <row r="66" spans="4:4">
      <c r="D66" s="26"/>
    </row>
    <row r="67" spans="4:4">
      <c r="D67" s="26"/>
    </row>
    <row r="68" spans="4:4">
      <c r="D68" s="26"/>
    </row>
    <row r="69" spans="4:4">
      <c r="D69" s="26"/>
    </row>
    <row r="70" spans="4:4">
      <c r="D70" s="26"/>
    </row>
    <row r="71" spans="4:4">
      <c r="D71" s="26"/>
    </row>
    <row r="72" spans="4:4">
      <c r="D72" s="26"/>
    </row>
    <row r="73" spans="4:4">
      <c r="D73" s="26"/>
    </row>
    <row r="74" spans="4:4">
      <c r="D74" s="26"/>
    </row>
    <row r="75" spans="4:4">
      <c r="D75" s="26"/>
    </row>
    <row r="76" spans="4:4">
      <c r="D76" s="26"/>
    </row>
    <row r="77" spans="4:4">
      <c r="D77" s="26"/>
    </row>
    <row r="78" spans="4:4">
      <c r="D78" s="26"/>
    </row>
    <row r="79" spans="4:4">
      <c r="D79" s="26"/>
    </row>
    <row r="80" spans="4:4">
      <c r="D80" s="26"/>
    </row>
    <row r="81" spans="4:4">
      <c r="D81" s="26"/>
    </row>
    <row r="82" spans="4:4">
      <c r="D82" s="26"/>
    </row>
    <row r="83" spans="4:4">
      <c r="D83" s="26"/>
    </row>
    <row r="84" spans="4:4">
      <c r="D84" s="26"/>
    </row>
    <row r="85" spans="4:4">
      <c r="D85" s="26"/>
    </row>
    <row r="86" spans="4:4">
      <c r="D86" s="26"/>
    </row>
    <row r="87" spans="4:4">
      <c r="D87" s="26"/>
    </row>
    <row r="88" spans="4:4">
      <c r="D88" s="26"/>
    </row>
    <row r="89" spans="4:4">
      <c r="D89" s="26"/>
    </row>
    <row r="90" spans="4:4">
      <c r="D90" s="26"/>
    </row>
    <row r="91" spans="4:4">
      <c r="D91" s="26"/>
    </row>
    <row r="92" spans="4:4">
      <c r="D92" s="26"/>
    </row>
    <row r="93" spans="4:4">
      <c r="D93" s="26"/>
    </row>
    <row r="94" spans="4:4">
      <c r="D94" s="26"/>
    </row>
    <row r="95" spans="4:4">
      <c r="D95" s="26"/>
    </row>
    <row r="96" spans="4:4">
      <c r="D96" s="26"/>
    </row>
    <row r="97" spans="4:4">
      <c r="D97" s="26"/>
    </row>
    <row r="98" spans="4:4">
      <c r="D98" s="26"/>
    </row>
    <row r="99" spans="4:4">
      <c r="D99" s="26"/>
    </row>
    <row r="100" spans="4:4">
      <c r="D100" s="26"/>
    </row>
    <row r="101" spans="4:4">
      <c r="D101" s="26"/>
    </row>
    <row r="102" spans="4:4">
      <c r="D102" s="26"/>
    </row>
    <row r="103" spans="4:4">
      <c r="D103" s="26"/>
    </row>
    <row r="104" spans="4:4">
      <c r="D104" s="26"/>
    </row>
    <row r="105" spans="4:4">
      <c r="D105" s="26"/>
    </row>
    <row r="106" spans="4:4">
      <c r="D106" s="26"/>
    </row>
    <row r="107" spans="4:4">
      <c r="D107" s="26"/>
    </row>
    <row r="108" spans="4:4">
      <c r="D108" s="26"/>
    </row>
    <row r="109" spans="4:4">
      <c r="D109" s="26"/>
    </row>
    <row r="110" spans="4:4">
      <c r="D110" s="26"/>
    </row>
    <row r="111" spans="4:4">
      <c r="D111" s="26"/>
    </row>
    <row r="112" spans="4:4">
      <c r="D112" s="26"/>
    </row>
    <row r="113" spans="4:4">
      <c r="D113" s="26"/>
    </row>
    <row r="114" spans="4:4">
      <c r="D114" s="26"/>
    </row>
    <row r="115" spans="4:4">
      <c r="D115" s="26"/>
    </row>
    <row r="116" spans="4:4">
      <c r="D116" s="26"/>
    </row>
    <row r="117" spans="4:4">
      <c r="D117" s="26"/>
    </row>
    <row r="118" spans="4:4">
      <c r="D118" s="26"/>
    </row>
    <row r="119" spans="4:4">
      <c r="D119" s="26"/>
    </row>
    <row r="120" spans="4:4">
      <c r="D120" s="26"/>
    </row>
    <row r="121" spans="4:4">
      <c r="D121" s="26"/>
    </row>
    <row r="122" spans="4:4">
      <c r="D122" s="26"/>
    </row>
    <row r="123" spans="4:4">
      <c r="D123" s="26"/>
    </row>
    <row r="124" spans="4:4">
      <c r="D124" s="26"/>
    </row>
    <row r="125" spans="4:4">
      <c r="D125" s="26"/>
    </row>
    <row r="126" spans="4:4">
      <c r="D126" s="26"/>
    </row>
    <row r="127" spans="4:4">
      <c r="D127" s="26"/>
    </row>
    <row r="128" spans="4:4">
      <c r="D128" s="26"/>
    </row>
    <row r="129" spans="4:4">
      <c r="D129" s="26"/>
    </row>
    <row r="130" spans="4:4">
      <c r="D130" s="26"/>
    </row>
    <row r="131" spans="4:4">
      <c r="D131" s="26"/>
    </row>
    <row r="132" spans="4:4">
      <c r="D132" s="26"/>
    </row>
    <row r="133" spans="4:4">
      <c r="D133" s="26"/>
    </row>
    <row r="134" spans="4:4">
      <c r="D134" s="26"/>
    </row>
    <row r="135" spans="4:4">
      <c r="D135" s="26"/>
    </row>
    <row r="136" spans="4:4">
      <c r="D136" s="26"/>
    </row>
    <row r="137" spans="4:4">
      <c r="D137" s="26"/>
    </row>
    <row r="138" spans="4:4">
      <c r="D138" s="26"/>
    </row>
    <row r="139" spans="4:4">
      <c r="D139" s="26"/>
    </row>
    <row r="140" spans="4:4">
      <c r="D140" s="26"/>
    </row>
    <row r="141" spans="4:4">
      <c r="D141" s="26"/>
    </row>
    <row r="142" spans="4:4">
      <c r="D142" s="26"/>
    </row>
    <row r="143" spans="4:4">
      <c r="D143" s="26"/>
    </row>
    <row r="144" spans="4:4">
      <c r="D144" s="26"/>
    </row>
    <row r="145" spans="4:4">
      <c r="D145" s="26"/>
    </row>
    <row r="146" spans="4:4">
      <c r="D146" s="26"/>
    </row>
    <row r="147" spans="4:4">
      <c r="D147" s="26"/>
    </row>
    <row r="148" spans="4:4">
      <c r="D148" s="26"/>
    </row>
    <row r="149" spans="4:4">
      <c r="D149" s="26"/>
    </row>
    <row r="150" spans="4:4">
      <c r="D150" s="26"/>
    </row>
    <row r="151" spans="4:4">
      <c r="D151" s="26"/>
    </row>
    <row r="152" spans="4:4">
      <c r="D152" s="26"/>
    </row>
    <row r="153" spans="4:4">
      <c r="D153" s="26"/>
    </row>
    <row r="154" spans="4:4">
      <c r="D154" s="26"/>
    </row>
    <row r="155" spans="4:4">
      <c r="D155" s="26"/>
    </row>
    <row r="156" spans="4:4">
      <c r="D156" s="26"/>
    </row>
    <row r="157" spans="4:4">
      <c r="D157" s="26"/>
    </row>
    <row r="158" spans="4:4">
      <c r="D158" s="26"/>
    </row>
  </sheetData>
  <mergeCells count="2">
    <mergeCell ref="A3:D3"/>
    <mergeCell ref="B1:D1"/>
  </mergeCells>
  <pageMargins left="0.70866141732283472" right="0.11811023622047245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topLeftCell="A36" zoomScaleNormal="100" zoomScaleSheetLayoutView="100" workbookViewId="0">
      <selection activeCell="C8" sqref="C8"/>
    </sheetView>
  </sheetViews>
  <sheetFormatPr defaultRowHeight="15"/>
  <cols>
    <col min="1" max="1" width="18" style="163" customWidth="1"/>
    <col min="2" max="2" width="25.85546875" style="50" customWidth="1"/>
    <col min="3" max="3" width="48" style="164" customWidth="1"/>
    <col min="4" max="5" width="11.7109375" style="164" hidden="1" customWidth="1"/>
    <col min="6" max="6" width="12.7109375" style="164" customWidth="1"/>
    <col min="7" max="7" width="17.42578125" style="50" customWidth="1"/>
    <col min="8" max="258" width="9.140625" style="138"/>
    <col min="259" max="259" width="17.42578125" style="138" customWidth="1"/>
    <col min="260" max="260" width="25" style="138" customWidth="1"/>
    <col min="261" max="261" width="48.28515625" style="138" customWidth="1"/>
    <col min="262" max="263" width="19.5703125" style="138" customWidth="1"/>
    <col min="264" max="514" width="9.140625" style="138"/>
    <col min="515" max="515" width="17.42578125" style="138" customWidth="1"/>
    <col min="516" max="516" width="25" style="138" customWidth="1"/>
    <col min="517" max="517" width="48.28515625" style="138" customWidth="1"/>
    <col min="518" max="519" width="19.5703125" style="138" customWidth="1"/>
    <col min="520" max="770" width="9.140625" style="138"/>
    <col min="771" max="771" width="17.42578125" style="138" customWidth="1"/>
    <col min="772" max="772" width="25" style="138" customWidth="1"/>
    <col min="773" max="773" width="48.28515625" style="138" customWidth="1"/>
    <col min="774" max="775" width="19.5703125" style="138" customWidth="1"/>
    <col min="776" max="1026" width="9.140625" style="138"/>
    <col min="1027" max="1027" width="17.42578125" style="138" customWidth="1"/>
    <col min="1028" max="1028" width="25" style="138" customWidth="1"/>
    <col min="1029" max="1029" width="48.28515625" style="138" customWidth="1"/>
    <col min="1030" max="1031" width="19.5703125" style="138" customWidth="1"/>
    <col min="1032" max="1282" width="9.140625" style="138"/>
    <col min="1283" max="1283" width="17.42578125" style="138" customWidth="1"/>
    <col min="1284" max="1284" width="25" style="138" customWidth="1"/>
    <col min="1285" max="1285" width="48.28515625" style="138" customWidth="1"/>
    <col min="1286" max="1287" width="19.5703125" style="138" customWidth="1"/>
    <col min="1288" max="1538" width="9.140625" style="138"/>
    <col min="1539" max="1539" width="17.42578125" style="138" customWidth="1"/>
    <col min="1540" max="1540" width="25" style="138" customWidth="1"/>
    <col min="1541" max="1541" width="48.28515625" style="138" customWidth="1"/>
    <col min="1542" max="1543" width="19.5703125" style="138" customWidth="1"/>
    <col min="1544" max="1794" width="9.140625" style="138"/>
    <col min="1795" max="1795" width="17.42578125" style="138" customWidth="1"/>
    <col min="1796" max="1796" width="25" style="138" customWidth="1"/>
    <col min="1797" max="1797" width="48.28515625" style="138" customWidth="1"/>
    <col min="1798" max="1799" width="19.5703125" style="138" customWidth="1"/>
    <col min="1800" max="2050" width="9.140625" style="138"/>
    <col min="2051" max="2051" width="17.42578125" style="138" customWidth="1"/>
    <col min="2052" max="2052" width="25" style="138" customWidth="1"/>
    <col min="2053" max="2053" width="48.28515625" style="138" customWidth="1"/>
    <col min="2054" max="2055" width="19.5703125" style="138" customWidth="1"/>
    <col min="2056" max="2306" width="9.140625" style="138"/>
    <col min="2307" max="2307" width="17.42578125" style="138" customWidth="1"/>
    <col min="2308" max="2308" width="25" style="138" customWidth="1"/>
    <col min="2309" max="2309" width="48.28515625" style="138" customWidth="1"/>
    <col min="2310" max="2311" width="19.5703125" style="138" customWidth="1"/>
    <col min="2312" max="2562" width="9.140625" style="138"/>
    <col min="2563" max="2563" width="17.42578125" style="138" customWidth="1"/>
    <col min="2564" max="2564" width="25" style="138" customWidth="1"/>
    <col min="2565" max="2565" width="48.28515625" style="138" customWidth="1"/>
    <col min="2566" max="2567" width="19.5703125" style="138" customWidth="1"/>
    <col min="2568" max="2818" width="9.140625" style="138"/>
    <col min="2819" max="2819" width="17.42578125" style="138" customWidth="1"/>
    <col min="2820" max="2820" width="25" style="138" customWidth="1"/>
    <col min="2821" max="2821" width="48.28515625" style="138" customWidth="1"/>
    <col min="2822" max="2823" width="19.5703125" style="138" customWidth="1"/>
    <col min="2824" max="3074" width="9.140625" style="138"/>
    <col min="3075" max="3075" width="17.42578125" style="138" customWidth="1"/>
    <col min="3076" max="3076" width="25" style="138" customWidth="1"/>
    <col min="3077" max="3077" width="48.28515625" style="138" customWidth="1"/>
    <col min="3078" max="3079" width="19.5703125" style="138" customWidth="1"/>
    <col min="3080" max="3330" width="9.140625" style="138"/>
    <col min="3331" max="3331" width="17.42578125" style="138" customWidth="1"/>
    <col min="3332" max="3332" width="25" style="138" customWidth="1"/>
    <col min="3333" max="3333" width="48.28515625" style="138" customWidth="1"/>
    <col min="3334" max="3335" width="19.5703125" style="138" customWidth="1"/>
    <col min="3336" max="3586" width="9.140625" style="138"/>
    <col min="3587" max="3587" width="17.42578125" style="138" customWidth="1"/>
    <col min="3588" max="3588" width="25" style="138" customWidth="1"/>
    <col min="3589" max="3589" width="48.28515625" style="138" customWidth="1"/>
    <col min="3590" max="3591" width="19.5703125" style="138" customWidth="1"/>
    <col min="3592" max="3842" width="9.140625" style="138"/>
    <col min="3843" max="3843" width="17.42578125" style="138" customWidth="1"/>
    <col min="3844" max="3844" width="25" style="138" customWidth="1"/>
    <col min="3845" max="3845" width="48.28515625" style="138" customWidth="1"/>
    <col min="3846" max="3847" width="19.5703125" style="138" customWidth="1"/>
    <col min="3848" max="4098" width="9.140625" style="138"/>
    <col min="4099" max="4099" width="17.42578125" style="138" customWidth="1"/>
    <col min="4100" max="4100" width="25" style="138" customWidth="1"/>
    <col min="4101" max="4101" width="48.28515625" style="138" customWidth="1"/>
    <col min="4102" max="4103" width="19.5703125" style="138" customWidth="1"/>
    <col min="4104" max="4354" width="9.140625" style="138"/>
    <col min="4355" max="4355" width="17.42578125" style="138" customWidth="1"/>
    <col min="4356" max="4356" width="25" style="138" customWidth="1"/>
    <col min="4357" max="4357" width="48.28515625" style="138" customWidth="1"/>
    <col min="4358" max="4359" width="19.5703125" style="138" customWidth="1"/>
    <col min="4360" max="4610" width="9.140625" style="138"/>
    <col min="4611" max="4611" width="17.42578125" style="138" customWidth="1"/>
    <col min="4612" max="4612" width="25" style="138" customWidth="1"/>
    <col min="4613" max="4613" width="48.28515625" style="138" customWidth="1"/>
    <col min="4614" max="4615" width="19.5703125" style="138" customWidth="1"/>
    <col min="4616" max="4866" width="9.140625" style="138"/>
    <col min="4867" max="4867" width="17.42578125" style="138" customWidth="1"/>
    <col min="4868" max="4868" width="25" style="138" customWidth="1"/>
    <col min="4869" max="4869" width="48.28515625" style="138" customWidth="1"/>
    <col min="4870" max="4871" width="19.5703125" style="138" customWidth="1"/>
    <col min="4872" max="5122" width="9.140625" style="138"/>
    <col min="5123" max="5123" width="17.42578125" style="138" customWidth="1"/>
    <col min="5124" max="5124" width="25" style="138" customWidth="1"/>
    <col min="5125" max="5125" width="48.28515625" style="138" customWidth="1"/>
    <col min="5126" max="5127" width="19.5703125" style="138" customWidth="1"/>
    <col min="5128" max="5378" width="9.140625" style="138"/>
    <col min="5379" max="5379" width="17.42578125" style="138" customWidth="1"/>
    <col min="5380" max="5380" width="25" style="138" customWidth="1"/>
    <col min="5381" max="5381" width="48.28515625" style="138" customWidth="1"/>
    <col min="5382" max="5383" width="19.5703125" style="138" customWidth="1"/>
    <col min="5384" max="5634" width="9.140625" style="138"/>
    <col min="5635" max="5635" width="17.42578125" style="138" customWidth="1"/>
    <col min="5636" max="5636" width="25" style="138" customWidth="1"/>
    <col min="5637" max="5637" width="48.28515625" style="138" customWidth="1"/>
    <col min="5638" max="5639" width="19.5703125" style="138" customWidth="1"/>
    <col min="5640" max="5890" width="9.140625" style="138"/>
    <col min="5891" max="5891" width="17.42578125" style="138" customWidth="1"/>
    <col min="5892" max="5892" width="25" style="138" customWidth="1"/>
    <col min="5893" max="5893" width="48.28515625" style="138" customWidth="1"/>
    <col min="5894" max="5895" width="19.5703125" style="138" customWidth="1"/>
    <col min="5896" max="6146" width="9.140625" style="138"/>
    <col min="6147" max="6147" width="17.42578125" style="138" customWidth="1"/>
    <col min="6148" max="6148" width="25" style="138" customWidth="1"/>
    <col min="6149" max="6149" width="48.28515625" style="138" customWidth="1"/>
    <col min="6150" max="6151" width="19.5703125" style="138" customWidth="1"/>
    <col min="6152" max="6402" width="9.140625" style="138"/>
    <col min="6403" max="6403" width="17.42578125" style="138" customWidth="1"/>
    <col min="6404" max="6404" width="25" style="138" customWidth="1"/>
    <col min="6405" max="6405" width="48.28515625" style="138" customWidth="1"/>
    <col min="6406" max="6407" width="19.5703125" style="138" customWidth="1"/>
    <col min="6408" max="6658" width="9.140625" style="138"/>
    <col min="6659" max="6659" width="17.42578125" style="138" customWidth="1"/>
    <col min="6660" max="6660" width="25" style="138" customWidth="1"/>
    <col min="6661" max="6661" width="48.28515625" style="138" customWidth="1"/>
    <col min="6662" max="6663" width="19.5703125" style="138" customWidth="1"/>
    <col min="6664" max="6914" width="9.140625" style="138"/>
    <col min="6915" max="6915" width="17.42578125" style="138" customWidth="1"/>
    <col min="6916" max="6916" width="25" style="138" customWidth="1"/>
    <col min="6917" max="6917" width="48.28515625" style="138" customWidth="1"/>
    <col min="6918" max="6919" width="19.5703125" style="138" customWidth="1"/>
    <col min="6920" max="7170" width="9.140625" style="138"/>
    <col min="7171" max="7171" width="17.42578125" style="138" customWidth="1"/>
    <col min="7172" max="7172" width="25" style="138" customWidth="1"/>
    <col min="7173" max="7173" width="48.28515625" style="138" customWidth="1"/>
    <col min="7174" max="7175" width="19.5703125" style="138" customWidth="1"/>
    <col min="7176" max="7426" width="9.140625" style="138"/>
    <col min="7427" max="7427" width="17.42578125" style="138" customWidth="1"/>
    <col min="7428" max="7428" width="25" style="138" customWidth="1"/>
    <col min="7429" max="7429" width="48.28515625" style="138" customWidth="1"/>
    <col min="7430" max="7431" width="19.5703125" style="138" customWidth="1"/>
    <col min="7432" max="7682" width="9.140625" style="138"/>
    <col min="7683" max="7683" width="17.42578125" style="138" customWidth="1"/>
    <col min="7684" max="7684" width="25" style="138" customWidth="1"/>
    <col min="7685" max="7685" width="48.28515625" style="138" customWidth="1"/>
    <col min="7686" max="7687" width="19.5703125" style="138" customWidth="1"/>
    <col min="7688" max="7938" width="9.140625" style="138"/>
    <col min="7939" max="7939" width="17.42578125" style="138" customWidth="1"/>
    <col min="7940" max="7940" width="25" style="138" customWidth="1"/>
    <col min="7941" max="7941" width="48.28515625" style="138" customWidth="1"/>
    <col min="7942" max="7943" width="19.5703125" style="138" customWidth="1"/>
    <col min="7944" max="8194" width="9.140625" style="138"/>
    <col min="8195" max="8195" width="17.42578125" style="138" customWidth="1"/>
    <col min="8196" max="8196" width="25" style="138" customWidth="1"/>
    <col min="8197" max="8197" width="48.28515625" style="138" customWidth="1"/>
    <col min="8198" max="8199" width="19.5703125" style="138" customWidth="1"/>
    <col min="8200" max="8450" width="9.140625" style="138"/>
    <col min="8451" max="8451" width="17.42578125" style="138" customWidth="1"/>
    <col min="8452" max="8452" width="25" style="138" customWidth="1"/>
    <col min="8453" max="8453" width="48.28515625" style="138" customWidth="1"/>
    <col min="8454" max="8455" width="19.5703125" style="138" customWidth="1"/>
    <col min="8456" max="8706" width="9.140625" style="138"/>
    <col min="8707" max="8707" width="17.42578125" style="138" customWidth="1"/>
    <col min="8708" max="8708" width="25" style="138" customWidth="1"/>
    <col min="8709" max="8709" width="48.28515625" style="138" customWidth="1"/>
    <col min="8710" max="8711" width="19.5703125" style="138" customWidth="1"/>
    <col min="8712" max="8962" width="9.140625" style="138"/>
    <col min="8963" max="8963" width="17.42578125" style="138" customWidth="1"/>
    <col min="8964" max="8964" width="25" style="138" customWidth="1"/>
    <col min="8965" max="8965" width="48.28515625" style="138" customWidth="1"/>
    <col min="8966" max="8967" width="19.5703125" style="138" customWidth="1"/>
    <col min="8968" max="9218" width="9.140625" style="138"/>
    <col min="9219" max="9219" width="17.42578125" style="138" customWidth="1"/>
    <col min="9220" max="9220" width="25" style="138" customWidth="1"/>
    <col min="9221" max="9221" width="48.28515625" style="138" customWidth="1"/>
    <col min="9222" max="9223" width="19.5703125" style="138" customWidth="1"/>
    <col min="9224" max="9474" width="9.140625" style="138"/>
    <col min="9475" max="9475" width="17.42578125" style="138" customWidth="1"/>
    <col min="9476" max="9476" width="25" style="138" customWidth="1"/>
    <col min="9477" max="9477" width="48.28515625" style="138" customWidth="1"/>
    <col min="9478" max="9479" width="19.5703125" style="138" customWidth="1"/>
    <col min="9480" max="9730" width="9.140625" style="138"/>
    <col min="9731" max="9731" width="17.42578125" style="138" customWidth="1"/>
    <col min="9732" max="9732" width="25" style="138" customWidth="1"/>
    <col min="9733" max="9733" width="48.28515625" style="138" customWidth="1"/>
    <col min="9734" max="9735" width="19.5703125" style="138" customWidth="1"/>
    <col min="9736" max="9986" width="9.140625" style="138"/>
    <col min="9987" max="9987" width="17.42578125" style="138" customWidth="1"/>
    <col min="9988" max="9988" width="25" style="138" customWidth="1"/>
    <col min="9989" max="9989" width="48.28515625" style="138" customWidth="1"/>
    <col min="9990" max="9991" width="19.5703125" style="138" customWidth="1"/>
    <col min="9992" max="10242" width="9.140625" style="138"/>
    <col min="10243" max="10243" width="17.42578125" style="138" customWidth="1"/>
    <col min="10244" max="10244" width="25" style="138" customWidth="1"/>
    <col min="10245" max="10245" width="48.28515625" style="138" customWidth="1"/>
    <col min="10246" max="10247" width="19.5703125" style="138" customWidth="1"/>
    <col min="10248" max="10498" width="9.140625" style="138"/>
    <col min="10499" max="10499" width="17.42578125" style="138" customWidth="1"/>
    <col min="10500" max="10500" width="25" style="138" customWidth="1"/>
    <col min="10501" max="10501" width="48.28515625" style="138" customWidth="1"/>
    <col min="10502" max="10503" width="19.5703125" style="138" customWidth="1"/>
    <col min="10504" max="10754" width="9.140625" style="138"/>
    <col min="10755" max="10755" width="17.42578125" style="138" customWidth="1"/>
    <col min="10756" max="10756" width="25" style="138" customWidth="1"/>
    <col min="10757" max="10757" width="48.28515625" style="138" customWidth="1"/>
    <col min="10758" max="10759" width="19.5703125" style="138" customWidth="1"/>
    <col min="10760" max="11010" width="9.140625" style="138"/>
    <col min="11011" max="11011" width="17.42578125" style="138" customWidth="1"/>
    <col min="11012" max="11012" width="25" style="138" customWidth="1"/>
    <col min="11013" max="11013" width="48.28515625" style="138" customWidth="1"/>
    <col min="11014" max="11015" width="19.5703125" style="138" customWidth="1"/>
    <col min="11016" max="11266" width="9.140625" style="138"/>
    <col min="11267" max="11267" width="17.42578125" style="138" customWidth="1"/>
    <col min="11268" max="11268" width="25" style="138" customWidth="1"/>
    <col min="11269" max="11269" width="48.28515625" style="138" customWidth="1"/>
    <col min="11270" max="11271" width="19.5703125" style="138" customWidth="1"/>
    <col min="11272" max="11522" width="9.140625" style="138"/>
    <col min="11523" max="11523" width="17.42578125" style="138" customWidth="1"/>
    <col min="11524" max="11524" width="25" style="138" customWidth="1"/>
    <col min="11525" max="11525" width="48.28515625" style="138" customWidth="1"/>
    <col min="11526" max="11527" width="19.5703125" style="138" customWidth="1"/>
    <col min="11528" max="11778" width="9.140625" style="138"/>
    <col min="11779" max="11779" width="17.42578125" style="138" customWidth="1"/>
    <col min="11780" max="11780" width="25" style="138" customWidth="1"/>
    <col min="11781" max="11781" width="48.28515625" style="138" customWidth="1"/>
    <col min="11782" max="11783" width="19.5703125" style="138" customWidth="1"/>
    <col min="11784" max="12034" width="9.140625" style="138"/>
    <col min="12035" max="12035" width="17.42578125" style="138" customWidth="1"/>
    <col min="12036" max="12036" width="25" style="138" customWidth="1"/>
    <col min="12037" max="12037" width="48.28515625" style="138" customWidth="1"/>
    <col min="12038" max="12039" width="19.5703125" style="138" customWidth="1"/>
    <col min="12040" max="12290" width="9.140625" style="138"/>
    <col min="12291" max="12291" width="17.42578125" style="138" customWidth="1"/>
    <col min="12292" max="12292" width="25" style="138" customWidth="1"/>
    <col min="12293" max="12293" width="48.28515625" style="138" customWidth="1"/>
    <col min="12294" max="12295" width="19.5703125" style="138" customWidth="1"/>
    <col min="12296" max="12546" width="9.140625" style="138"/>
    <col min="12547" max="12547" width="17.42578125" style="138" customWidth="1"/>
    <col min="12548" max="12548" width="25" style="138" customWidth="1"/>
    <col min="12549" max="12549" width="48.28515625" style="138" customWidth="1"/>
    <col min="12550" max="12551" width="19.5703125" style="138" customWidth="1"/>
    <col min="12552" max="12802" width="9.140625" style="138"/>
    <col min="12803" max="12803" width="17.42578125" style="138" customWidth="1"/>
    <col min="12804" max="12804" width="25" style="138" customWidth="1"/>
    <col min="12805" max="12805" width="48.28515625" style="138" customWidth="1"/>
    <col min="12806" max="12807" width="19.5703125" style="138" customWidth="1"/>
    <col min="12808" max="13058" width="9.140625" style="138"/>
    <col min="13059" max="13059" width="17.42578125" style="138" customWidth="1"/>
    <col min="13060" max="13060" width="25" style="138" customWidth="1"/>
    <col min="13061" max="13061" width="48.28515625" style="138" customWidth="1"/>
    <col min="13062" max="13063" width="19.5703125" style="138" customWidth="1"/>
    <col min="13064" max="13314" width="9.140625" style="138"/>
    <col min="13315" max="13315" width="17.42578125" style="138" customWidth="1"/>
    <col min="13316" max="13316" width="25" style="138" customWidth="1"/>
    <col min="13317" max="13317" width="48.28515625" style="138" customWidth="1"/>
    <col min="13318" max="13319" width="19.5703125" style="138" customWidth="1"/>
    <col min="13320" max="13570" width="9.140625" style="138"/>
    <col min="13571" max="13571" width="17.42578125" style="138" customWidth="1"/>
    <col min="13572" max="13572" width="25" style="138" customWidth="1"/>
    <col min="13573" max="13573" width="48.28515625" style="138" customWidth="1"/>
    <col min="13574" max="13575" width="19.5703125" style="138" customWidth="1"/>
    <col min="13576" max="13826" width="9.140625" style="138"/>
    <col min="13827" max="13827" width="17.42578125" style="138" customWidth="1"/>
    <col min="13828" max="13828" width="25" style="138" customWidth="1"/>
    <col min="13829" max="13829" width="48.28515625" style="138" customWidth="1"/>
    <col min="13830" max="13831" width="19.5703125" style="138" customWidth="1"/>
    <col min="13832" max="14082" width="9.140625" style="138"/>
    <col min="14083" max="14083" width="17.42578125" style="138" customWidth="1"/>
    <col min="14084" max="14084" width="25" style="138" customWidth="1"/>
    <col min="14085" max="14085" width="48.28515625" style="138" customWidth="1"/>
    <col min="14086" max="14087" width="19.5703125" style="138" customWidth="1"/>
    <col min="14088" max="14338" width="9.140625" style="138"/>
    <col min="14339" max="14339" width="17.42578125" style="138" customWidth="1"/>
    <col min="14340" max="14340" width="25" style="138" customWidth="1"/>
    <col min="14341" max="14341" width="48.28515625" style="138" customWidth="1"/>
    <col min="14342" max="14343" width="19.5703125" style="138" customWidth="1"/>
    <col min="14344" max="14594" width="9.140625" style="138"/>
    <col min="14595" max="14595" width="17.42578125" style="138" customWidth="1"/>
    <col min="14596" max="14596" width="25" style="138" customWidth="1"/>
    <col min="14597" max="14597" width="48.28515625" style="138" customWidth="1"/>
    <col min="14598" max="14599" width="19.5703125" style="138" customWidth="1"/>
    <col min="14600" max="14850" width="9.140625" style="138"/>
    <col min="14851" max="14851" width="17.42578125" style="138" customWidth="1"/>
    <col min="14852" max="14852" width="25" style="138" customWidth="1"/>
    <col min="14853" max="14853" width="48.28515625" style="138" customWidth="1"/>
    <col min="14854" max="14855" width="19.5703125" style="138" customWidth="1"/>
    <col min="14856" max="15106" width="9.140625" style="138"/>
    <col min="15107" max="15107" width="17.42578125" style="138" customWidth="1"/>
    <col min="15108" max="15108" width="25" style="138" customWidth="1"/>
    <col min="15109" max="15109" width="48.28515625" style="138" customWidth="1"/>
    <col min="15110" max="15111" width="19.5703125" style="138" customWidth="1"/>
    <col min="15112" max="15362" width="9.140625" style="138"/>
    <col min="15363" max="15363" width="17.42578125" style="138" customWidth="1"/>
    <col min="15364" max="15364" width="25" style="138" customWidth="1"/>
    <col min="15365" max="15365" width="48.28515625" style="138" customWidth="1"/>
    <col min="15366" max="15367" width="19.5703125" style="138" customWidth="1"/>
    <col min="15368" max="15618" width="9.140625" style="138"/>
    <col min="15619" max="15619" width="17.42578125" style="138" customWidth="1"/>
    <col min="15620" max="15620" width="25" style="138" customWidth="1"/>
    <col min="15621" max="15621" width="48.28515625" style="138" customWidth="1"/>
    <col min="15622" max="15623" width="19.5703125" style="138" customWidth="1"/>
    <col min="15624" max="15874" width="9.140625" style="138"/>
    <col min="15875" max="15875" width="17.42578125" style="138" customWidth="1"/>
    <col min="15876" max="15876" width="25" style="138" customWidth="1"/>
    <col min="15877" max="15877" width="48.28515625" style="138" customWidth="1"/>
    <col min="15878" max="15879" width="19.5703125" style="138" customWidth="1"/>
    <col min="15880" max="16130" width="9.140625" style="138"/>
    <col min="16131" max="16131" width="17.42578125" style="138" customWidth="1"/>
    <col min="16132" max="16132" width="25" style="138" customWidth="1"/>
    <col min="16133" max="16133" width="48.28515625" style="138" customWidth="1"/>
    <col min="16134" max="16135" width="19.5703125" style="138" customWidth="1"/>
    <col min="16136" max="16384" width="9.140625" style="138"/>
  </cols>
  <sheetData>
    <row r="1" spans="1:7" s="41" customFormat="1" ht="64.5" customHeight="1">
      <c r="A1" s="64"/>
      <c r="B1" s="65"/>
      <c r="C1" s="301" t="s">
        <v>345</v>
      </c>
      <c r="D1" s="301"/>
      <c r="E1" s="301"/>
      <c r="F1" s="301"/>
      <c r="G1" s="301"/>
    </row>
    <row r="2" spans="1:7" s="41" customFormat="1" ht="42" customHeight="1">
      <c r="A2" s="302" t="s">
        <v>346</v>
      </c>
      <c r="B2" s="303"/>
      <c r="C2" s="303"/>
      <c r="D2" s="303"/>
      <c r="E2" s="303"/>
      <c r="F2" s="303"/>
      <c r="G2" s="303"/>
    </row>
    <row r="3" spans="1:7" s="41" customFormat="1" ht="18.75" customHeight="1">
      <c r="A3" s="66"/>
      <c r="B3" s="39"/>
      <c r="C3" s="40"/>
      <c r="D3" s="40"/>
      <c r="E3" s="40"/>
      <c r="F3" s="40"/>
      <c r="G3" s="265" t="s">
        <v>454</v>
      </c>
    </row>
    <row r="4" spans="1:7" s="41" customFormat="1" ht="10.5" customHeight="1">
      <c r="A4" s="304" t="s">
        <v>50</v>
      </c>
      <c r="B4" s="304" t="s">
        <v>51</v>
      </c>
      <c r="C4" s="304" t="s">
        <v>52</v>
      </c>
      <c r="D4" s="304" t="s">
        <v>53</v>
      </c>
      <c r="E4" s="304" t="s">
        <v>419</v>
      </c>
      <c r="F4" s="304" t="s">
        <v>338</v>
      </c>
      <c r="G4" s="304" t="s">
        <v>347</v>
      </c>
    </row>
    <row r="5" spans="1:7" s="41" customFormat="1" ht="49.15" customHeight="1">
      <c r="A5" s="305"/>
      <c r="B5" s="305"/>
      <c r="C5" s="305"/>
      <c r="D5" s="305"/>
      <c r="E5" s="306"/>
      <c r="F5" s="306"/>
      <c r="G5" s="306"/>
    </row>
    <row r="6" spans="1:7" s="264" customFormat="1" ht="15.75">
      <c r="A6" s="210">
        <v>1</v>
      </c>
      <c r="B6" s="210">
        <v>2</v>
      </c>
      <c r="C6" s="210">
        <v>3</v>
      </c>
      <c r="D6" s="210"/>
      <c r="E6" s="210">
        <v>4</v>
      </c>
      <c r="F6" s="210">
        <v>5</v>
      </c>
      <c r="G6" s="210">
        <v>6</v>
      </c>
    </row>
    <row r="7" spans="1:7" s="41" customFormat="1" ht="31.5">
      <c r="A7" s="68" t="s">
        <v>54</v>
      </c>
      <c r="B7" s="67" t="s">
        <v>55</v>
      </c>
      <c r="C7" s="69" t="s">
        <v>56</v>
      </c>
      <c r="D7" s="70" t="e">
        <f>D8+D16</f>
        <v>#REF!</v>
      </c>
      <c r="E7" s="70">
        <f>E8+E16</f>
        <v>633</v>
      </c>
      <c r="F7" s="70">
        <f>F8+F19</f>
        <v>0</v>
      </c>
      <c r="G7" s="70">
        <f t="shared" ref="G7" si="0">G8+G16</f>
        <v>633</v>
      </c>
    </row>
    <row r="8" spans="1:7" s="41" customFormat="1" ht="29.25" customHeight="1">
      <c r="A8" s="28"/>
      <c r="B8" s="67"/>
      <c r="C8" s="71" t="s">
        <v>57</v>
      </c>
      <c r="D8" s="59" t="e">
        <f>D9+#REF!+D11</f>
        <v>#REF!</v>
      </c>
      <c r="E8" s="59">
        <v>631</v>
      </c>
      <c r="F8" s="59"/>
      <c r="G8" s="59">
        <f>E8+F8</f>
        <v>631</v>
      </c>
    </row>
    <row r="9" spans="1:7" s="41" customFormat="1" ht="15.75">
      <c r="A9" s="28">
        <v>182</v>
      </c>
      <c r="B9" s="28" t="s">
        <v>58</v>
      </c>
      <c r="C9" s="71" t="s">
        <v>59</v>
      </c>
      <c r="D9" s="59">
        <v>26.6</v>
      </c>
      <c r="E9" s="59">
        <v>49</v>
      </c>
      <c r="F9" s="59">
        <v>0</v>
      </c>
      <c r="G9" s="59">
        <f>E9+F9</f>
        <v>49</v>
      </c>
    </row>
    <row r="10" spans="1:7" s="41" customFormat="1" ht="47.25" hidden="1">
      <c r="A10" s="28">
        <v>801</v>
      </c>
      <c r="B10" s="28" t="s">
        <v>60</v>
      </c>
      <c r="C10" s="71" t="s">
        <v>61</v>
      </c>
      <c r="D10" s="59"/>
      <c r="E10" s="59"/>
      <c r="F10" s="59"/>
      <c r="G10" s="70" t="e">
        <f>#REF!+#REF!</f>
        <v>#REF!</v>
      </c>
    </row>
    <row r="11" spans="1:7" s="155" customFormat="1" ht="15.75">
      <c r="A11" s="68" t="s">
        <v>54</v>
      </c>
      <c r="B11" s="67" t="s">
        <v>62</v>
      </c>
      <c r="C11" s="69" t="s">
        <v>63</v>
      </c>
      <c r="D11" s="72">
        <f>D12+D13</f>
        <v>892.6</v>
      </c>
      <c r="E11" s="72">
        <f>E12+E13</f>
        <v>582</v>
      </c>
      <c r="F11" s="70">
        <v>0</v>
      </c>
      <c r="G11" s="70">
        <f>G12+G13</f>
        <v>582</v>
      </c>
    </row>
    <row r="12" spans="1:7" s="41" customFormat="1" ht="15.75">
      <c r="A12" s="28">
        <v>182</v>
      </c>
      <c r="B12" s="46" t="s">
        <v>64</v>
      </c>
      <c r="C12" s="71" t="s">
        <v>291</v>
      </c>
      <c r="D12" s="73">
        <v>58.9</v>
      </c>
      <c r="E12" s="73">
        <v>50</v>
      </c>
      <c r="F12" s="59"/>
      <c r="G12" s="59">
        <v>50</v>
      </c>
    </row>
    <row r="13" spans="1:7" s="155" customFormat="1" ht="15.75">
      <c r="A13" s="28">
        <v>182</v>
      </c>
      <c r="B13" s="46" t="s">
        <v>65</v>
      </c>
      <c r="C13" s="71" t="s">
        <v>292</v>
      </c>
      <c r="D13" s="73">
        <v>833.7</v>
      </c>
      <c r="E13" s="73">
        <v>532</v>
      </c>
      <c r="F13" s="59"/>
      <c r="G13" s="59">
        <v>532</v>
      </c>
    </row>
    <row r="14" spans="1:7" s="155" customFormat="1" ht="15.75" hidden="1">
      <c r="A14" s="28">
        <v>801</v>
      </c>
      <c r="B14" s="67" t="s">
        <v>66</v>
      </c>
      <c r="C14" s="69" t="s">
        <v>67</v>
      </c>
      <c r="D14" s="70"/>
      <c r="E14" s="70"/>
      <c r="F14" s="70"/>
      <c r="G14" s="70" t="e">
        <f>#REF!+#REF!</f>
        <v>#REF!</v>
      </c>
    </row>
    <row r="15" spans="1:7" s="41" customFormat="1" ht="47.25" hidden="1">
      <c r="A15" s="28">
        <v>801</v>
      </c>
      <c r="B15" s="67" t="s">
        <v>68</v>
      </c>
      <c r="C15" s="69" t="s">
        <v>69</v>
      </c>
      <c r="D15" s="70"/>
      <c r="E15" s="70"/>
      <c r="F15" s="70"/>
      <c r="G15" s="70" t="e">
        <f>#REF!+#REF!</f>
        <v>#REF!</v>
      </c>
    </row>
    <row r="16" spans="1:7" s="155" customFormat="1" ht="15.75">
      <c r="A16" s="74"/>
      <c r="B16" s="46"/>
      <c r="C16" s="71" t="s">
        <v>70</v>
      </c>
      <c r="D16" s="70" t="e">
        <f>#REF!+#REF!+D19</f>
        <v>#REF!</v>
      </c>
      <c r="E16" s="59">
        <f>E19</f>
        <v>2</v>
      </c>
      <c r="F16" s="70">
        <f>F19</f>
        <v>0</v>
      </c>
      <c r="G16" s="59">
        <f>G19</f>
        <v>2</v>
      </c>
    </row>
    <row r="17" spans="1:9" s="155" customFormat="1" ht="31.5" hidden="1">
      <c r="A17" s="75">
        <v>801</v>
      </c>
      <c r="B17" s="67" t="s">
        <v>71</v>
      </c>
      <c r="C17" s="69" t="s">
        <v>72</v>
      </c>
      <c r="D17" s="70"/>
      <c r="E17" s="70"/>
      <c r="F17" s="70"/>
      <c r="G17" s="70" t="e">
        <f>#REF!+#REF!</f>
        <v>#REF!</v>
      </c>
    </row>
    <row r="18" spans="1:9" s="155" customFormat="1" ht="15.75" hidden="1">
      <c r="A18" s="75">
        <v>801</v>
      </c>
      <c r="B18" s="67" t="s">
        <v>73</v>
      </c>
      <c r="C18" s="69" t="s">
        <v>74</v>
      </c>
      <c r="D18" s="70"/>
      <c r="E18" s="70"/>
      <c r="F18" s="70"/>
      <c r="G18" s="70" t="e">
        <f>#REF!+#REF!</f>
        <v>#REF!</v>
      </c>
    </row>
    <row r="19" spans="1:9" s="155" customFormat="1" ht="15.75">
      <c r="A19" s="75">
        <v>801</v>
      </c>
      <c r="B19" s="67" t="s">
        <v>75</v>
      </c>
      <c r="C19" s="69" t="s">
        <v>76</v>
      </c>
      <c r="D19" s="70">
        <f>D20</f>
        <v>4.5</v>
      </c>
      <c r="E19" s="70">
        <f>E20</f>
        <v>2</v>
      </c>
      <c r="F19" s="70">
        <f>F20</f>
        <v>0</v>
      </c>
      <c r="G19" s="70">
        <f>G20</f>
        <v>2</v>
      </c>
    </row>
    <row r="20" spans="1:9" s="155" customFormat="1" ht="31.5">
      <c r="A20" s="28">
        <v>801</v>
      </c>
      <c r="B20" s="29" t="s">
        <v>77</v>
      </c>
      <c r="C20" s="51" t="s">
        <v>78</v>
      </c>
      <c r="D20" s="47">
        <v>4.5</v>
      </c>
      <c r="E20" s="47">
        <v>2</v>
      </c>
      <c r="F20" s="47"/>
      <c r="G20" s="59">
        <v>2</v>
      </c>
    </row>
    <row r="21" spans="1:9" s="41" customFormat="1" ht="15.75">
      <c r="A21" s="75">
        <v>801</v>
      </c>
      <c r="B21" s="67" t="s">
        <v>79</v>
      </c>
      <c r="C21" s="69" t="s">
        <v>80</v>
      </c>
      <c r="D21" s="70">
        <f>D22</f>
        <v>2756</v>
      </c>
      <c r="E21" s="70">
        <f>E22</f>
        <v>4413.7000000000007</v>
      </c>
      <c r="F21" s="70">
        <f>F22</f>
        <v>1556.8</v>
      </c>
      <c r="G21" s="70">
        <f>G22</f>
        <v>5970.5</v>
      </c>
    </row>
    <row r="22" spans="1:9" s="41" customFormat="1" ht="47.25">
      <c r="A22" s="75">
        <v>801</v>
      </c>
      <c r="B22" s="67" t="s">
        <v>81</v>
      </c>
      <c r="C22" s="69" t="s">
        <v>82</v>
      </c>
      <c r="D22" s="59">
        <f>D23+D26</f>
        <v>2756</v>
      </c>
      <c r="E22" s="70">
        <f>E23+E26+E29+E34</f>
        <v>4413.7000000000007</v>
      </c>
      <c r="F22" s="70">
        <f>F23+F26+F29+F34</f>
        <v>1556.8</v>
      </c>
      <c r="G22" s="70">
        <f>G23+G26+G29+G34</f>
        <v>5970.5</v>
      </c>
    </row>
    <row r="23" spans="1:9" s="156" customFormat="1" ht="31.5">
      <c r="A23" s="75">
        <v>801</v>
      </c>
      <c r="B23" s="67" t="s">
        <v>83</v>
      </c>
      <c r="C23" s="69" t="s">
        <v>84</v>
      </c>
      <c r="D23" s="70">
        <f>D25</f>
        <v>2703.6</v>
      </c>
      <c r="E23" s="70">
        <f>E25</f>
        <v>4258</v>
      </c>
      <c r="F23" s="70">
        <f>F25</f>
        <v>1521.7</v>
      </c>
      <c r="G23" s="70">
        <f t="shared" ref="G23" si="1">G25</f>
        <v>5779.7</v>
      </c>
    </row>
    <row r="24" spans="1:9" s="157" customFormat="1" ht="31.5" hidden="1">
      <c r="A24" s="28">
        <v>801</v>
      </c>
      <c r="B24" s="46" t="s">
        <v>85</v>
      </c>
      <c r="C24" s="71" t="s">
        <v>86</v>
      </c>
      <c r="D24" s="59"/>
      <c r="E24" s="59"/>
      <c r="F24" s="59"/>
      <c r="G24" s="76" t="e">
        <f>#REF!+#REF!</f>
        <v>#REF!</v>
      </c>
    </row>
    <row r="25" spans="1:9" s="157" customFormat="1" ht="47.25">
      <c r="A25" s="28">
        <v>801</v>
      </c>
      <c r="B25" s="194" t="s">
        <v>391</v>
      </c>
      <c r="C25" s="71" t="s">
        <v>392</v>
      </c>
      <c r="D25" s="59">
        <v>2703.6</v>
      </c>
      <c r="E25" s="59">
        <v>4258</v>
      </c>
      <c r="F25" s="59">
        <v>1521.7</v>
      </c>
      <c r="G25" s="76">
        <f>E25+F25</f>
        <v>5779.7</v>
      </c>
    </row>
    <row r="26" spans="1:9" s="160" customFormat="1" ht="36.75" customHeight="1">
      <c r="A26" s="86">
        <v>801</v>
      </c>
      <c r="B26" s="93" t="s">
        <v>87</v>
      </c>
      <c r="C26" s="94" t="s">
        <v>88</v>
      </c>
      <c r="D26" s="52">
        <f>D28</f>
        <v>52.4</v>
      </c>
      <c r="E26" s="52">
        <f>E27+E28</f>
        <v>105.1</v>
      </c>
      <c r="F26" s="52">
        <f>F27+F28</f>
        <v>35.1</v>
      </c>
      <c r="G26" s="54">
        <f>E26+F26</f>
        <v>140.19999999999999</v>
      </c>
      <c r="H26" s="158"/>
      <c r="I26" s="159"/>
    </row>
    <row r="27" spans="1:9" s="160" customFormat="1" ht="53.25" customHeight="1">
      <c r="A27" s="87">
        <v>801</v>
      </c>
      <c r="B27" s="81" t="s">
        <v>335</v>
      </c>
      <c r="C27" s="96" t="s">
        <v>337</v>
      </c>
      <c r="D27" s="84"/>
      <c r="E27" s="84">
        <v>0</v>
      </c>
      <c r="F27" s="84">
        <v>16.600000000000001</v>
      </c>
      <c r="G27" s="53">
        <f t="shared" ref="G27:G28" si="2">E27+F27</f>
        <v>16.600000000000001</v>
      </c>
      <c r="H27" s="158"/>
      <c r="I27" s="159"/>
    </row>
    <row r="28" spans="1:9" s="159" customFormat="1" ht="70.5" customHeight="1">
      <c r="A28" s="87">
        <v>801</v>
      </c>
      <c r="B28" s="95" t="s">
        <v>49</v>
      </c>
      <c r="C28" s="96" t="s">
        <v>336</v>
      </c>
      <c r="D28" s="84">
        <v>52.4</v>
      </c>
      <c r="E28" s="84">
        <v>105.1</v>
      </c>
      <c r="F28" s="84">
        <v>18.5</v>
      </c>
      <c r="G28" s="53">
        <f t="shared" si="2"/>
        <v>123.6</v>
      </c>
      <c r="H28" s="161"/>
    </row>
    <row r="29" spans="1:9" s="41" customFormat="1" ht="15.75">
      <c r="A29" s="68">
        <v>801</v>
      </c>
      <c r="B29" s="70" t="s">
        <v>89</v>
      </c>
      <c r="C29" s="205" t="s">
        <v>334</v>
      </c>
      <c r="D29" s="70"/>
      <c r="E29" s="70">
        <f>E33</f>
        <v>42</v>
      </c>
      <c r="F29" s="70">
        <f>F33</f>
        <v>0</v>
      </c>
      <c r="G29" s="70">
        <f>G33</f>
        <v>42</v>
      </c>
    </row>
    <row r="30" spans="1:9" s="41" customFormat="1" ht="15.75" hidden="1">
      <c r="A30" s="300" t="s">
        <v>90</v>
      </c>
      <c r="B30" s="300"/>
      <c r="C30" s="300"/>
      <c r="D30" s="300"/>
      <c r="E30" s="300"/>
      <c r="F30" s="300"/>
      <c r="G30" s="300"/>
    </row>
    <row r="31" spans="1:9" ht="39.75" hidden="1" customHeight="1">
      <c r="A31" s="300" t="s">
        <v>91</v>
      </c>
      <c r="B31" s="300"/>
      <c r="C31" s="300"/>
      <c r="D31" s="300"/>
      <c r="E31" s="206"/>
      <c r="F31" s="206"/>
      <c r="G31" s="195"/>
    </row>
    <row r="32" spans="1:9" ht="33.6" hidden="1" customHeight="1">
      <c r="A32" s="195"/>
      <c r="B32" s="195"/>
      <c r="C32" s="195"/>
      <c r="D32" s="195"/>
      <c r="E32" s="195"/>
      <c r="F32" s="195"/>
      <c r="G32" s="195"/>
    </row>
    <row r="33" spans="1:7" s="162" customFormat="1" ht="42.75" customHeight="1">
      <c r="A33" s="277">
        <v>801</v>
      </c>
      <c r="B33" s="195" t="s">
        <v>92</v>
      </c>
      <c r="C33" s="204" t="s">
        <v>290</v>
      </c>
      <c r="D33" s="195"/>
      <c r="E33" s="195">
        <v>42</v>
      </c>
      <c r="F33" s="195"/>
      <c r="G33" s="59">
        <f>E33+F33</f>
        <v>42</v>
      </c>
    </row>
    <row r="34" spans="1:7" s="198" customFormat="1" ht="70.5" customHeight="1">
      <c r="A34" s="75">
        <v>801</v>
      </c>
      <c r="B34" s="75" t="s">
        <v>98</v>
      </c>
      <c r="C34" s="201" t="s">
        <v>393</v>
      </c>
      <c r="D34" s="75"/>
      <c r="E34" s="79">
        <f>E35</f>
        <v>8.6</v>
      </c>
      <c r="F34" s="79">
        <v>0</v>
      </c>
      <c r="G34" s="70">
        <f>E34+F34</f>
        <v>8.6</v>
      </c>
    </row>
    <row r="35" spans="1:7" s="162" customFormat="1" ht="67.5" customHeight="1">
      <c r="A35" s="193">
        <v>801</v>
      </c>
      <c r="B35" s="193" t="s">
        <v>331</v>
      </c>
      <c r="C35" s="202" t="s">
        <v>393</v>
      </c>
      <c r="D35" s="193"/>
      <c r="E35" s="195">
        <v>8.6</v>
      </c>
      <c r="F35" s="195"/>
      <c r="G35" s="59">
        <f>E35+F35</f>
        <v>8.6</v>
      </c>
    </row>
    <row r="36" spans="1:7" ht="48.75" customHeight="1">
      <c r="A36" s="75">
        <v>801</v>
      </c>
      <c r="B36" s="92" t="s">
        <v>93</v>
      </c>
      <c r="C36" s="77" t="s">
        <v>94</v>
      </c>
      <c r="D36" s="75"/>
      <c r="E36" s="79">
        <v>0</v>
      </c>
      <c r="F36" s="79">
        <f>F37</f>
        <v>0</v>
      </c>
      <c r="G36" s="79">
        <f>E36+F36</f>
        <v>0</v>
      </c>
    </row>
    <row r="37" spans="1:7" ht="62.25" customHeight="1">
      <c r="A37" s="28">
        <v>801</v>
      </c>
      <c r="B37" s="28" t="s">
        <v>95</v>
      </c>
      <c r="C37" s="139" t="s">
        <v>96</v>
      </c>
      <c r="D37" s="28"/>
      <c r="E37" s="195"/>
      <c r="F37" s="80"/>
      <c r="G37" s="80"/>
    </row>
    <row r="38" spans="1:7" s="200" customFormat="1" ht="17.25" customHeight="1">
      <c r="A38" s="75"/>
      <c r="B38" s="77"/>
      <c r="C38" s="77" t="s">
        <v>97</v>
      </c>
      <c r="D38" s="77"/>
      <c r="E38" s="70">
        <f>E21+E7</f>
        <v>5046.7000000000007</v>
      </c>
      <c r="F38" s="70">
        <f>F36+F29+F21+F7</f>
        <v>1556.8</v>
      </c>
      <c r="G38" s="70">
        <f>G7+G21+G36</f>
        <v>6603.5</v>
      </c>
    </row>
    <row r="39" spans="1:7" ht="12" customHeight="1"/>
    <row r="42" spans="1:7">
      <c r="E42" s="187"/>
    </row>
  </sheetData>
  <mergeCells count="11">
    <mergeCell ref="A30:G30"/>
    <mergeCell ref="A31:D31"/>
    <mergeCell ref="C1:G1"/>
    <mergeCell ref="A2:G2"/>
    <mergeCell ref="A4:A5"/>
    <mergeCell ref="B4:B5"/>
    <mergeCell ref="C4:C5"/>
    <mergeCell ref="D4:D5"/>
    <mergeCell ref="E4:E5"/>
    <mergeCell ref="F4:F5"/>
    <mergeCell ref="G4:G5"/>
  </mergeCells>
  <pageMargins left="0.62992125984251968" right="0.19685039370078741" top="0.51181102362204722" bottom="0.43307086614173229" header="0.51181102362204722" footer="0.43307086614173229"/>
  <pageSetup paperSize="9" scale="70" pageOrder="overThenDown" orientation="portrait" r:id="rId1"/>
  <headerFooter alignWithMargins="0"/>
  <rowBreaks count="1" manualBreakCount="1">
    <brk id="35" max="6" man="1"/>
  </rowBreaks>
  <colBreaks count="1" manualBreakCount="1">
    <brk id="2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91"/>
  <sheetViews>
    <sheetView topLeftCell="A25" zoomScaleNormal="100" zoomScaleSheetLayoutView="91" workbookViewId="0">
      <selection activeCell="E8" sqref="E8"/>
    </sheetView>
  </sheetViews>
  <sheetFormatPr defaultRowHeight="15.75"/>
  <cols>
    <col min="1" max="1" width="18.85546875" style="64" customWidth="1"/>
    <col min="2" max="2" width="25.85546875" style="65" customWidth="1"/>
    <col min="3" max="3" width="48" style="166" customWidth="1"/>
    <col min="4" max="4" width="11.85546875" style="191" hidden="1" customWidth="1"/>
    <col min="5" max="5" width="13.85546875" style="166" customWidth="1"/>
    <col min="6" max="6" width="15.5703125" style="167" customWidth="1"/>
    <col min="7" max="7" width="13.7109375" style="65" customWidth="1"/>
    <col min="8" max="258" width="9.140625" style="41"/>
    <col min="259" max="259" width="17.42578125" style="41" customWidth="1"/>
    <col min="260" max="260" width="25" style="41" customWidth="1"/>
    <col min="261" max="261" width="48.28515625" style="41" customWidth="1"/>
    <col min="262" max="263" width="19.5703125" style="41" customWidth="1"/>
    <col min="264" max="514" width="9.140625" style="41"/>
    <col min="515" max="515" width="17.42578125" style="41" customWidth="1"/>
    <col min="516" max="516" width="25" style="41" customWidth="1"/>
    <col min="517" max="517" width="48.28515625" style="41" customWidth="1"/>
    <col min="518" max="519" width="19.5703125" style="41" customWidth="1"/>
    <col min="520" max="770" width="9.140625" style="41"/>
    <col min="771" max="771" width="17.42578125" style="41" customWidth="1"/>
    <col min="772" max="772" width="25" style="41" customWidth="1"/>
    <col min="773" max="773" width="48.28515625" style="41" customWidth="1"/>
    <col min="774" max="775" width="19.5703125" style="41" customWidth="1"/>
    <col min="776" max="1026" width="9.140625" style="41"/>
    <col min="1027" max="1027" width="17.42578125" style="41" customWidth="1"/>
    <col min="1028" max="1028" width="25" style="41" customWidth="1"/>
    <col min="1029" max="1029" width="48.28515625" style="41" customWidth="1"/>
    <col min="1030" max="1031" width="19.5703125" style="41" customWidth="1"/>
    <col min="1032" max="1282" width="9.140625" style="41"/>
    <col min="1283" max="1283" width="17.42578125" style="41" customWidth="1"/>
    <col min="1284" max="1284" width="25" style="41" customWidth="1"/>
    <col min="1285" max="1285" width="48.28515625" style="41" customWidth="1"/>
    <col min="1286" max="1287" width="19.5703125" style="41" customWidth="1"/>
    <col min="1288" max="1538" width="9.140625" style="41"/>
    <col min="1539" max="1539" width="17.42578125" style="41" customWidth="1"/>
    <col min="1540" max="1540" width="25" style="41" customWidth="1"/>
    <col min="1541" max="1541" width="48.28515625" style="41" customWidth="1"/>
    <col min="1542" max="1543" width="19.5703125" style="41" customWidth="1"/>
    <col min="1544" max="1794" width="9.140625" style="41"/>
    <col min="1795" max="1795" width="17.42578125" style="41" customWidth="1"/>
    <col min="1796" max="1796" width="25" style="41" customWidth="1"/>
    <col min="1797" max="1797" width="48.28515625" style="41" customWidth="1"/>
    <col min="1798" max="1799" width="19.5703125" style="41" customWidth="1"/>
    <col min="1800" max="2050" width="9.140625" style="41"/>
    <col min="2051" max="2051" width="17.42578125" style="41" customWidth="1"/>
    <col min="2052" max="2052" width="25" style="41" customWidth="1"/>
    <col min="2053" max="2053" width="48.28515625" style="41" customWidth="1"/>
    <col min="2054" max="2055" width="19.5703125" style="41" customWidth="1"/>
    <col min="2056" max="2306" width="9.140625" style="41"/>
    <col min="2307" max="2307" width="17.42578125" style="41" customWidth="1"/>
    <col min="2308" max="2308" width="25" style="41" customWidth="1"/>
    <col min="2309" max="2309" width="48.28515625" style="41" customWidth="1"/>
    <col min="2310" max="2311" width="19.5703125" style="41" customWidth="1"/>
    <col min="2312" max="2562" width="9.140625" style="41"/>
    <col min="2563" max="2563" width="17.42578125" style="41" customWidth="1"/>
    <col min="2564" max="2564" width="25" style="41" customWidth="1"/>
    <col min="2565" max="2565" width="48.28515625" style="41" customWidth="1"/>
    <col min="2566" max="2567" width="19.5703125" style="41" customWidth="1"/>
    <col min="2568" max="2818" width="9.140625" style="41"/>
    <col min="2819" max="2819" width="17.42578125" style="41" customWidth="1"/>
    <col min="2820" max="2820" width="25" style="41" customWidth="1"/>
    <col min="2821" max="2821" width="48.28515625" style="41" customWidth="1"/>
    <col min="2822" max="2823" width="19.5703125" style="41" customWidth="1"/>
    <col min="2824" max="3074" width="9.140625" style="41"/>
    <col min="3075" max="3075" width="17.42578125" style="41" customWidth="1"/>
    <col min="3076" max="3076" width="25" style="41" customWidth="1"/>
    <col min="3077" max="3077" width="48.28515625" style="41" customWidth="1"/>
    <col min="3078" max="3079" width="19.5703125" style="41" customWidth="1"/>
    <col min="3080" max="3330" width="9.140625" style="41"/>
    <col min="3331" max="3331" width="17.42578125" style="41" customWidth="1"/>
    <col min="3332" max="3332" width="25" style="41" customWidth="1"/>
    <col min="3333" max="3333" width="48.28515625" style="41" customWidth="1"/>
    <col min="3334" max="3335" width="19.5703125" style="41" customWidth="1"/>
    <col min="3336" max="3586" width="9.140625" style="41"/>
    <col min="3587" max="3587" width="17.42578125" style="41" customWidth="1"/>
    <col min="3588" max="3588" width="25" style="41" customWidth="1"/>
    <col min="3589" max="3589" width="48.28515625" style="41" customWidth="1"/>
    <col min="3590" max="3591" width="19.5703125" style="41" customWidth="1"/>
    <col min="3592" max="3842" width="9.140625" style="41"/>
    <col min="3843" max="3843" width="17.42578125" style="41" customWidth="1"/>
    <col min="3844" max="3844" width="25" style="41" customWidth="1"/>
    <col min="3845" max="3845" width="48.28515625" style="41" customWidth="1"/>
    <col min="3846" max="3847" width="19.5703125" style="41" customWidth="1"/>
    <col min="3848" max="4098" width="9.140625" style="41"/>
    <col min="4099" max="4099" width="17.42578125" style="41" customWidth="1"/>
    <col min="4100" max="4100" width="25" style="41" customWidth="1"/>
    <col min="4101" max="4101" width="48.28515625" style="41" customWidth="1"/>
    <col min="4102" max="4103" width="19.5703125" style="41" customWidth="1"/>
    <col min="4104" max="4354" width="9.140625" style="41"/>
    <col min="4355" max="4355" width="17.42578125" style="41" customWidth="1"/>
    <col min="4356" max="4356" width="25" style="41" customWidth="1"/>
    <col min="4357" max="4357" width="48.28515625" style="41" customWidth="1"/>
    <col min="4358" max="4359" width="19.5703125" style="41" customWidth="1"/>
    <col min="4360" max="4610" width="9.140625" style="41"/>
    <col min="4611" max="4611" width="17.42578125" style="41" customWidth="1"/>
    <col min="4612" max="4612" width="25" style="41" customWidth="1"/>
    <col min="4613" max="4613" width="48.28515625" style="41" customWidth="1"/>
    <col min="4614" max="4615" width="19.5703125" style="41" customWidth="1"/>
    <col min="4616" max="4866" width="9.140625" style="41"/>
    <col min="4867" max="4867" width="17.42578125" style="41" customWidth="1"/>
    <col min="4868" max="4868" width="25" style="41" customWidth="1"/>
    <col min="4869" max="4869" width="48.28515625" style="41" customWidth="1"/>
    <col min="4870" max="4871" width="19.5703125" style="41" customWidth="1"/>
    <col min="4872" max="5122" width="9.140625" style="41"/>
    <col min="5123" max="5123" width="17.42578125" style="41" customWidth="1"/>
    <col min="5124" max="5124" width="25" style="41" customWidth="1"/>
    <col min="5125" max="5125" width="48.28515625" style="41" customWidth="1"/>
    <col min="5126" max="5127" width="19.5703125" style="41" customWidth="1"/>
    <col min="5128" max="5378" width="9.140625" style="41"/>
    <col min="5379" max="5379" width="17.42578125" style="41" customWidth="1"/>
    <col min="5380" max="5380" width="25" style="41" customWidth="1"/>
    <col min="5381" max="5381" width="48.28515625" style="41" customWidth="1"/>
    <col min="5382" max="5383" width="19.5703125" style="41" customWidth="1"/>
    <col min="5384" max="5634" width="9.140625" style="41"/>
    <col min="5635" max="5635" width="17.42578125" style="41" customWidth="1"/>
    <col min="5636" max="5636" width="25" style="41" customWidth="1"/>
    <col min="5637" max="5637" width="48.28515625" style="41" customWidth="1"/>
    <col min="5638" max="5639" width="19.5703125" style="41" customWidth="1"/>
    <col min="5640" max="5890" width="9.140625" style="41"/>
    <col min="5891" max="5891" width="17.42578125" style="41" customWidth="1"/>
    <col min="5892" max="5892" width="25" style="41" customWidth="1"/>
    <col min="5893" max="5893" width="48.28515625" style="41" customWidth="1"/>
    <col min="5894" max="5895" width="19.5703125" style="41" customWidth="1"/>
    <col min="5896" max="6146" width="9.140625" style="41"/>
    <col min="6147" max="6147" width="17.42578125" style="41" customWidth="1"/>
    <col min="6148" max="6148" width="25" style="41" customWidth="1"/>
    <col min="6149" max="6149" width="48.28515625" style="41" customWidth="1"/>
    <col min="6150" max="6151" width="19.5703125" style="41" customWidth="1"/>
    <col min="6152" max="6402" width="9.140625" style="41"/>
    <col min="6403" max="6403" width="17.42578125" style="41" customWidth="1"/>
    <col min="6404" max="6404" width="25" style="41" customWidth="1"/>
    <col min="6405" max="6405" width="48.28515625" style="41" customWidth="1"/>
    <col min="6406" max="6407" width="19.5703125" style="41" customWidth="1"/>
    <col min="6408" max="6658" width="9.140625" style="41"/>
    <col min="6659" max="6659" width="17.42578125" style="41" customWidth="1"/>
    <col min="6660" max="6660" width="25" style="41" customWidth="1"/>
    <col min="6661" max="6661" width="48.28515625" style="41" customWidth="1"/>
    <col min="6662" max="6663" width="19.5703125" style="41" customWidth="1"/>
    <col min="6664" max="6914" width="9.140625" style="41"/>
    <col min="6915" max="6915" width="17.42578125" style="41" customWidth="1"/>
    <col min="6916" max="6916" width="25" style="41" customWidth="1"/>
    <col min="6917" max="6917" width="48.28515625" style="41" customWidth="1"/>
    <col min="6918" max="6919" width="19.5703125" style="41" customWidth="1"/>
    <col min="6920" max="7170" width="9.140625" style="41"/>
    <col min="7171" max="7171" width="17.42578125" style="41" customWidth="1"/>
    <col min="7172" max="7172" width="25" style="41" customWidth="1"/>
    <col min="7173" max="7173" width="48.28515625" style="41" customWidth="1"/>
    <col min="7174" max="7175" width="19.5703125" style="41" customWidth="1"/>
    <col min="7176" max="7426" width="9.140625" style="41"/>
    <col min="7427" max="7427" width="17.42578125" style="41" customWidth="1"/>
    <col min="7428" max="7428" width="25" style="41" customWidth="1"/>
    <col min="7429" max="7429" width="48.28515625" style="41" customWidth="1"/>
    <col min="7430" max="7431" width="19.5703125" style="41" customWidth="1"/>
    <col min="7432" max="7682" width="9.140625" style="41"/>
    <col min="7683" max="7683" width="17.42578125" style="41" customWidth="1"/>
    <col min="7684" max="7684" width="25" style="41" customWidth="1"/>
    <col min="7685" max="7685" width="48.28515625" style="41" customWidth="1"/>
    <col min="7686" max="7687" width="19.5703125" style="41" customWidth="1"/>
    <col min="7688" max="7938" width="9.140625" style="41"/>
    <col min="7939" max="7939" width="17.42578125" style="41" customWidth="1"/>
    <col min="7940" max="7940" width="25" style="41" customWidth="1"/>
    <col min="7941" max="7941" width="48.28515625" style="41" customWidth="1"/>
    <col min="7942" max="7943" width="19.5703125" style="41" customWidth="1"/>
    <col min="7944" max="8194" width="9.140625" style="41"/>
    <col min="8195" max="8195" width="17.42578125" style="41" customWidth="1"/>
    <col min="8196" max="8196" width="25" style="41" customWidth="1"/>
    <col min="8197" max="8197" width="48.28515625" style="41" customWidth="1"/>
    <col min="8198" max="8199" width="19.5703125" style="41" customWidth="1"/>
    <col min="8200" max="8450" width="9.140625" style="41"/>
    <col min="8451" max="8451" width="17.42578125" style="41" customWidth="1"/>
    <col min="8452" max="8452" width="25" style="41" customWidth="1"/>
    <col min="8453" max="8453" width="48.28515625" style="41" customWidth="1"/>
    <col min="8454" max="8455" width="19.5703125" style="41" customWidth="1"/>
    <col min="8456" max="8706" width="9.140625" style="41"/>
    <col min="8707" max="8707" width="17.42578125" style="41" customWidth="1"/>
    <col min="8708" max="8708" width="25" style="41" customWidth="1"/>
    <col min="8709" max="8709" width="48.28515625" style="41" customWidth="1"/>
    <col min="8710" max="8711" width="19.5703125" style="41" customWidth="1"/>
    <col min="8712" max="8962" width="9.140625" style="41"/>
    <col min="8963" max="8963" width="17.42578125" style="41" customWidth="1"/>
    <col min="8964" max="8964" width="25" style="41" customWidth="1"/>
    <col min="8965" max="8965" width="48.28515625" style="41" customWidth="1"/>
    <col min="8966" max="8967" width="19.5703125" style="41" customWidth="1"/>
    <col min="8968" max="9218" width="9.140625" style="41"/>
    <col min="9219" max="9219" width="17.42578125" style="41" customWidth="1"/>
    <col min="9220" max="9220" width="25" style="41" customWidth="1"/>
    <col min="9221" max="9221" width="48.28515625" style="41" customWidth="1"/>
    <col min="9222" max="9223" width="19.5703125" style="41" customWidth="1"/>
    <col min="9224" max="9474" width="9.140625" style="41"/>
    <col min="9475" max="9475" width="17.42578125" style="41" customWidth="1"/>
    <col min="9476" max="9476" width="25" style="41" customWidth="1"/>
    <col min="9477" max="9477" width="48.28515625" style="41" customWidth="1"/>
    <col min="9478" max="9479" width="19.5703125" style="41" customWidth="1"/>
    <col min="9480" max="9730" width="9.140625" style="41"/>
    <col min="9731" max="9731" width="17.42578125" style="41" customWidth="1"/>
    <col min="9732" max="9732" width="25" style="41" customWidth="1"/>
    <col min="9733" max="9733" width="48.28515625" style="41" customWidth="1"/>
    <col min="9734" max="9735" width="19.5703125" style="41" customWidth="1"/>
    <col min="9736" max="9986" width="9.140625" style="41"/>
    <col min="9987" max="9987" width="17.42578125" style="41" customWidth="1"/>
    <col min="9988" max="9988" width="25" style="41" customWidth="1"/>
    <col min="9989" max="9989" width="48.28515625" style="41" customWidth="1"/>
    <col min="9990" max="9991" width="19.5703125" style="41" customWidth="1"/>
    <col min="9992" max="10242" width="9.140625" style="41"/>
    <col min="10243" max="10243" width="17.42578125" style="41" customWidth="1"/>
    <col min="10244" max="10244" width="25" style="41" customWidth="1"/>
    <col min="10245" max="10245" width="48.28515625" style="41" customWidth="1"/>
    <col min="10246" max="10247" width="19.5703125" style="41" customWidth="1"/>
    <col min="10248" max="10498" width="9.140625" style="41"/>
    <col min="10499" max="10499" width="17.42578125" style="41" customWidth="1"/>
    <col min="10500" max="10500" width="25" style="41" customWidth="1"/>
    <col min="10501" max="10501" width="48.28515625" style="41" customWidth="1"/>
    <col min="10502" max="10503" width="19.5703125" style="41" customWidth="1"/>
    <col min="10504" max="10754" width="9.140625" style="41"/>
    <col min="10755" max="10755" width="17.42578125" style="41" customWidth="1"/>
    <col min="10756" max="10756" width="25" style="41" customWidth="1"/>
    <col min="10757" max="10757" width="48.28515625" style="41" customWidth="1"/>
    <col min="10758" max="10759" width="19.5703125" style="41" customWidth="1"/>
    <col min="10760" max="11010" width="9.140625" style="41"/>
    <col min="11011" max="11011" width="17.42578125" style="41" customWidth="1"/>
    <col min="11012" max="11012" width="25" style="41" customWidth="1"/>
    <col min="11013" max="11013" width="48.28515625" style="41" customWidth="1"/>
    <col min="11014" max="11015" width="19.5703125" style="41" customWidth="1"/>
    <col min="11016" max="11266" width="9.140625" style="41"/>
    <col min="11267" max="11267" width="17.42578125" style="41" customWidth="1"/>
    <col min="11268" max="11268" width="25" style="41" customWidth="1"/>
    <col min="11269" max="11269" width="48.28515625" style="41" customWidth="1"/>
    <col min="11270" max="11271" width="19.5703125" style="41" customWidth="1"/>
    <col min="11272" max="11522" width="9.140625" style="41"/>
    <col min="11523" max="11523" width="17.42578125" style="41" customWidth="1"/>
    <col min="11524" max="11524" width="25" style="41" customWidth="1"/>
    <col min="11525" max="11525" width="48.28515625" style="41" customWidth="1"/>
    <col min="11526" max="11527" width="19.5703125" style="41" customWidth="1"/>
    <col min="11528" max="11778" width="9.140625" style="41"/>
    <col min="11779" max="11779" width="17.42578125" style="41" customWidth="1"/>
    <col min="11780" max="11780" width="25" style="41" customWidth="1"/>
    <col min="11781" max="11781" width="48.28515625" style="41" customWidth="1"/>
    <col min="11782" max="11783" width="19.5703125" style="41" customWidth="1"/>
    <col min="11784" max="12034" width="9.140625" style="41"/>
    <col min="12035" max="12035" width="17.42578125" style="41" customWidth="1"/>
    <col min="12036" max="12036" width="25" style="41" customWidth="1"/>
    <col min="12037" max="12037" width="48.28515625" style="41" customWidth="1"/>
    <col min="12038" max="12039" width="19.5703125" style="41" customWidth="1"/>
    <col min="12040" max="12290" width="9.140625" style="41"/>
    <col min="12291" max="12291" width="17.42578125" style="41" customWidth="1"/>
    <col min="12292" max="12292" width="25" style="41" customWidth="1"/>
    <col min="12293" max="12293" width="48.28515625" style="41" customWidth="1"/>
    <col min="12294" max="12295" width="19.5703125" style="41" customWidth="1"/>
    <col min="12296" max="12546" width="9.140625" style="41"/>
    <col min="12547" max="12547" width="17.42578125" style="41" customWidth="1"/>
    <col min="12548" max="12548" width="25" style="41" customWidth="1"/>
    <col min="12549" max="12549" width="48.28515625" style="41" customWidth="1"/>
    <col min="12550" max="12551" width="19.5703125" style="41" customWidth="1"/>
    <col min="12552" max="12802" width="9.140625" style="41"/>
    <col min="12803" max="12803" width="17.42578125" style="41" customWidth="1"/>
    <col min="12804" max="12804" width="25" style="41" customWidth="1"/>
    <col min="12805" max="12805" width="48.28515625" style="41" customWidth="1"/>
    <col min="12806" max="12807" width="19.5703125" style="41" customWidth="1"/>
    <col min="12808" max="13058" width="9.140625" style="41"/>
    <col min="13059" max="13059" width="17.42578125" style="41" customWidth="1"/>
    <col min="13060" max="13060" width="25" style="41" customWidth="1"/>
    <col min="13061" max="13061" width="48.28515625" style="41" customWidth="1"/>
    <col min="13062" max="13063" width="19.5703125" style="41" customWidth="1"/>
    <col min="13064" max="13314" width="9.140625" style="41"/>
    <col min="13315" max="13315" width="17.42578125" style="41" customWidth="1"/>
    <col min="13316" max="13316" width="25" style="41" customWidth="1"/>
    <col min="13317" max="13317" width="48.28515625" style="41" customWidth="1"/>
    <col min="13318" max="13319" width="19.5703125" style="41" customWidth="1"/>
    <col min="13320" max="13570" width="9.140625" style="41"/>
    <col min="13571" max="13571" width="17.42578125" style="41" customWidth="1"/>
    <col min="13572" max="13572" width="25" style="41" customWidth="1"/>
    <col min="13573" max="13573" width="48.28515625" style="41" customWidth="1"/>
    <col min="13574" max="13575" width="19.5703125" style="41" customWidth="1"/>
    <col min="13576" max="13826" width="9.140625" style="41"/>
    <col min="13827" max="13827" width="17.42578125" style="41" customWidth="1"/>
    <col min="13828" max="13828" width="25" style="41" customWidth="1"/>
    <col min="13829" max="13829" width="48.28515625" style="41" customWidth="1"/>
    <col min="13830" max="13831" width="19.5703125" style="41" customWidth="1"/>
    <col min="13832" max="14082" width="9.140625" style="41"/>
    <col min="14083" max="14083" width="17.42578125" style="41" customWidth="1"/>
    <col min="14084" max="14084" width="25" style="41" customWidth="1"/>
    <col min="14085" max="14085" width="48.28515625" style="41" customWidth="1"/>
    <col min="14086" max="14087" width="19.5703125" style="41" customWidth="1"/>
    <col min="14088" max="14338" width="9.140625" style="41"/>
    <col min="14339" max="14339" width="17.42578125" style="41" customWidth="1"/>
    <col min="14340" max="14340" width="25" style="41" customWidth="1"/>
    <col min="14341" max="14341" width="48.28515625" style="41" customWidth="1"/>
    <col min="14342" max="14343" width="19.5703125" style="41" customWidth="1"/>
    <col min="14344" max="14594" width="9.140625" style="41"/>
    <col min="14595" max="14595" width="17.42578125" style="41" customWidth="1"/>
    <col min="14596" max="14596" width="25" style="41" customWidth="1"/>
    <col min="14597" max="14597" width="48.28515625" style="41" customWidth="1"/>
    <col min="14598" max="14599" width="19.5703125" style="41" customWidth="1"/>
    <col min="14600" max="14850" width="9.140625" style="41"/>
    <col min="14851" max="14851" width="17.42578125" style="41" customWidth="1"/>
    <col min="14852" max="14852" width="25" style="41" customWidth="1"/>
    <col min="14853" max="14853" width="48.28515625" style="41" customWidth="1"/>
    <col min="14854" max="14855" width="19.5703125" style="41" customWidth="1"/>
    <col min="14856" max="15106" width="9.140625" style="41"/>
    <col min="15107" max="15107" width="17.42578125" style="41" customWidth="1"/>
    <col min="15108" max="15108" width="25" style="41" customWidth="1"/>
    <col min="15109" max="15109" width="48.28515625" style="41" customWidth="1"/>
    <col min="15110" max="15111" width="19.5703125" style="41" customWidth="1"/>
    <col min="15112" max="15362" width="9.140625" style="41"/>
    <col min="15363" max="15363" width="17.42578125" style="41" customWidth="1"/>
    <col min="15364" max="15364" width="25" style="41" customWidth="1"/>
    <col min="15365" max="15365" width="48.28515625" style="41" customWidth="1"/>
    <col min="15366" max="15367" width="19.5703125" style="41" customWidth="1"/>
    <col min="15368" max="15618" width="9.140625" style="41"/>
    <col min="15619" max="15619" width="17.42578125" style="41" customWidth="1"/>
    <col min="15620" max="15620" width="25" style="41" customWidth="1"/>
    <col min="15621" max="15621" width="48.28515625" style="41" customWidth="1"/>
    <col min="15622" max="15623" width="19.5703125" style="41" customWidth="1"/>
    <col min="15624" max="15874" width="9.140625" style="41"/>
    <col min="15875" max="15875" width="17.42578125" style="41" customWidth="1"/>
    <col min="15876" max="15876" width="25" style="41" customWidth="1"/>
    <col min="15877" max="15877" width="48.28515625" style="41" customWidth="1"/>
    <col min="15878" max="15879" width="19.5703125" style="41" customWidth="1"/>
    <col min="15880" max="16130" width="9.140625" style="41"/>
    <col min="16131" max="16131" width="17.42578125" style="41" customWidth="1"/>
    <col min="16132" max="16132" width="25" style="41" customWidth="1"/>
    <col min="16133" max="16133" width="48.28515625" style="41" customWidth="1"/>
    <col min="16134" max="16135" width="19.5703125" style="41" customWidth="1"/>
    <col min="16136" max="16384" width="9.140625" style="41"/>
  </cols>
  <sheetData>
    <row r="1" spans="1:7" ht="64.5" customHeight="1">
      <c r="C1" s="301" t="s">
        <v>348</v>
      </c>
      <c r="D1" s="301"/>
      <c r="E1" s="301"/>
      <c r="F1" s="301"/>
      <c r="G1" s="301"/>
    </row>
    <row r="2" spans="1:7" ht="42" customHeight="1">
      <c r="A2" s="302" t="s">
        <v>432</v>
      </c>
      <c r="B2" s="309"/>
      <c r="C2" s="309"/>
      <c r="D2" s="309"/>
      <c r="E2" s="309"/>
      <c r="F2" s="309"/>
      <c r="G2" s="309"/>
    </row>
    <row r="3" spans="1:7" ht="18.75" customHeight="1">
      <c r="A3" s="66"/>
      <c r="B3" s="39"/>
      <c r="C3" s="40"/>
      <c r="D3" s="39"/>
      <c r="E3" s="40"/>
      <c r="F3" s="310" t="s">
        <v>454</v>
      </c>
      <c r="G3" s="310"/>
    </row>
    <row r="4" spans="1:7" ht="24" customHeight="1">
      <c r="A4" s="304" t="s">
        <v>50</v>
      </c>
      <c r="B4" s="304" t="s">
        <v>51</v>
      </c>
      <c r="C4" s="304" t="s">
        <v>52</v>
      </c>
      <c r="D4" s="304" t="s">
        <v>410</v>
      </c>
      <c r="E4" s="304" t="s">
        <v>359</v>
      </c>
      <c r="F4" s="311" t="s">
        <v>394</v>
      </c>
      <c r="G4" s="313" t="s">
        <v>426</v>
      </c>
    </row>
    <row r="5" spans="1:7" ht="45.75" customHeight="1">
      <c r="A5" s="305"/>
      <c r="B5" s="305"/>
      <c r="C5" s="305"/>
      <c r="D5" s="306"/>
      <c r="E5" s="306"/>
      <c r="F5" s="312"/>
      <c r="G5" s="314"/>
    </row>
    <row r="6" spans="1:7">
      <c r="A6" s="46">
        <v>1</v>
      </c>
      <c r="B6" s="46">
        <v>2</v>
      </c>
      <c r="C6" s="46">
        <v>3</v>
      </c>
      <c r="D6" s="194">
        <v>4</v>
      </c>
      <c r="E6" s="194">
        <v>5</v>
      </c>
      <c r="F6" s="81">
        <v>6</v>
      </c>
      <c r="G6" s="46">
        <v>7</v>
      </c>
    </row>
    <row r="7" spans="1:7" ht="31.5">
      <c r="A7" s="68" t="s">
        <v>54</v>
      </c>
      <c r="B7" s="67" t="s">
        <v>55</v>
      </c>
      <c r="C7" s="69" t="s">
        <v>56</v>
      </c>
      <c r="D7" s="190">
        <f>D8+D19</f>
        <v>679.8</v>
      </c>
      <c r="E7" s="70">
        <v>0</v>
      </c>
      <c r="F7" s="52">
        <f>D7+E7</f>
        <v>679.8</v>
      </c>
      <c r="G7" s="70">
        <f>G8+G19</f>
        <v>679.8</v>
      </c>
    </row>
    <row r="8" spans="1:7" ht="29.25" customHeight="1">
      <c r="A8" s="28"/>
      <c r="B8" s="210"/>
      <c r="C8" s="211" t="s">
        <v>57</v>
      </c>
      <c r="D8" s="210">
        <f>D9+D11</f>
        <v>677.8</v>
      </c>
      <c r="E8" s="59"/>
      <c r="F8" s="84">
        <f t="shared" ref="F8:F20" si="0">D8+E8</f>
        <v>677.8</v>
      </c>
      <c r="G8" s="84">
        <f>G9+G11</f>
        <v>677.8</v>
      </c>
    </row>
    <row r="9" spans="1:7">
      <c r="A9" s="28">
        <v>182</v>
      </c>
      <c r="B9" s="209" t="s">
        <v>58</v>
      </c>
      <c r="C9" s="71" t="s">
        <v>59</v>
      </c>
      <c r="D9" s="210">
        <v>49</v>
      </c>
      <c r="E9" s="59"/>
      <c r="F9" s="84">
        <f t="shared" si="0"/>
        <v>49</v>
      </c>
      <c r="G9" s="84">
        <v>49</v>
      </c>
    </row>
    <row r="10" spans="1:7" ht="47.25" hidden="1">
      <c r="A10" s="28">
        <v>801</v>
      </c>
      <c r="B10" s="28" t="s">
        <v>60</v>
      </c>
      <c r="C10" s="71" t="s">
        <v>61</v>
      </c>
      <c r="D10" s="194"/>
      <c r="E10" s="59"/>
      <c r="F10" s="52">
        <f t="shared" si="0"/>
        <v>0</v>
      </c>
      <c r="G10" s="84">
        <v>0</v>
      </c>
    </row>
    <row r="11" spans="1:7" s="155" customFormat="1">
      <c r="A11" s="68" t="s">
        <v>54</v>
      </c>
      <c r="B11" s="67" t="s">
        <v>62</v>
      </c>
      <c r="C11" s="69" t="s">
        <v>63</v>
      </c>
      <c r="D11" s="190">
        <f>D12+D13</f>
        <v>628.79999999999995</v>
      </c>
      <c r="E11" s="70">
        <v>0</v>
      </c>
      <c r="F11" s="52">
        <f t="shared" si="0"/>
        <v>628.79999999999995</v>
      </c>
      <c r="G11" s="52">
        <f>G12+G13</f>
        <v>628.79999999999995</v>
      </c>
    </row>
    <row r="12" spans="1:7">
      <c r="A12" s="28">
        <v>182</v>
      </c>
      <c r="B12" s="46" t="s">
        <v>64</v>
      </c>
      <c r="C12" s="71" t="s">
        <v>291</v>
      </c>
      <c r="D12" s="194">
        <v>50</v>
      </c>
      <c r="E12" s="59"/>
      <c r="F12" s="84">
        <f t="shared" si="0"/>
        <v>50</v>
      </c>
      <c r="G12" s="85">
        <v>50</v>
      </c>
    </row>
    <row r="13" spans="1:7" s="155" customFormat="1">
      <c r="A13" s="28">
        <v>182</v>
      </c>
      <c r="B13" s="46" t="s">
        <v>65</v>
      </c>
      <c r="C13" s="71" t="s">
        <v>292</v>
      </c>
      <c r="D13" s="194">
        <v>578.79999999999995</v>
      </c>
      <c r="E13" s="59"/>
      <c r="F13" s="84">
        <f t="shared" si="0"/>
        <v>578.79999999999995</v>
      </c>
      <c r="G13" s="85">
        <v>578.79999999999995</v>
      </c>
    </row>
    <row r="14" spans="1:7" s="155" customFormat="1" hidden="1">
      <c r="A14" s="28">
        <v>801</v>
      </c>
      <c r="B14" s="67" t="s">
        <v>66</v>
      </c>
      <c r="C14" s="69" t="s">
        <v>67</v>
      </c>
      <c r="D14" s="190"/>
      <c r="E14" s="59"/>
      <c r="F14" s="84">
        <f t="shared" si="0"/>
        <v>0</v>
      </c>
      <c r="G14" s="52"/>
    </row>
    <row r="15" spans="1:7" ht="47.25" hidden="1">
      <c r="A15" s="28">
        <v>801</v>
      </c>
      <c r="B15" s="67" t="s">
        <v>68</v>
      </c>
      <c r="C15" s="69" t="s">
        <v>69</v>
      </c>
      <c r="D15" s="190"/>
      <c r="E15" s="59"/>
      <c r="F15" s="84">
        <f t="shared" si="0"/>
        <v>0</v>
      </c>
      <c r="G15" s="52"/>
    </row>
    <row r="16" spans="1:7" s="155" customFormat="1">
      <c r="A16" s="74"/>
      <c r="B16" s="46"/>
      <c r="C16" s="71" t="s">
        <v>70</v>
      </c>
      <c r="D16" s="194">
        <f>D19</f>
        <v>2</v>
      </c>
      <c r="E16" s="59"/>
      <c r="F16" s="84">
        <f t="shared" si="0"/>
        <v>2</v>
      </c>
      <c r="G16" s="84">
        <v>2</v>
      </c>
    </row>
    <row r="17" spans="1:8" s="155" customFormat="1" ht="31.5" hidden="1">
      <c r="A17" s="75">
        <v>801</v>
      </c>
      <c r="B17" s="67" t="s">
        <v>71</v>
      </c>
      <c r="C17" s="69" t="s">
        <v>72</v>
      </c>
      <c r="D17" s="190"/>
      <c r="E17" s="190"/>
      <c r="F17" s="52">
        <f t="shared" si="0"/>
        <v>0</v>
      </c>
      <c r="G17" s="52"/>
    </row>
    <row r="18" spans="1:8" s="155" customFormat="1" hidden="1">
      <c r="A18" s="75">
        <v>801</v>
      </c>
      <c r="B18" s="67" t="s">
        <v>73</v>
      </c>
      <c r="C18" s="69" t="s">
        <v>74</v>
      </c>
      <c r="D18" s="190"/>
      <c r="E18" s="190"/>
      <c r="F18" s="52">
        <f t="shared" si="0"/>
        <v>0</v>
      </c>
      <c r="G18" s="52"/>
    </row>
    <row r="19" spans="1:8" s="155" customFormat="1">
      <c r="A19" s="75">
        <v>801</v>
      </c>
      <c r="B19" s="67" t="s">
        <v>75</v>
      </c>
      <c r="C19" s="69" t="s">
        <v>76</v>
      </c>
      <c r="D19" s="190">
        <v>2</v>
      </c>
      <c r="E19" s="70">
        <v>0</v>
      </c>
      <c r="F19" s="52">
        <f t="shared" si="0"/>
        <v>2</v>
      </c>
      <c r="G19" s="52">
        <v>2</v>
      </c>
    </row>
    <row r="20" spans="1:8" s="155" customFormat="1" ht="31.5">
      <c r="A20" s="28">
        <v>801</v>
      </c>
      <c r="B20" s="29" t="s">
        <v>77</v>
      </c>
      <c r="C20" s="51" t="s">
        <v>78</v>
      </c>
      <c r="D20" s="203">
        <v>2</v>
      </c>
      <c r="E20" s="203"/>
      <c r="F20" s="84">
        <f t="shared" si="0"/>
        <v>2</v>
      </c>
      <c r="G20" s="84">
        <v>2</v>
      </c>
    </row>
    <row r="21" spans="1:8">
      <c r="A21" s="75">
        <v>801</v>
      </c>
      <c r="B21" s="67" t="s">
        <v>79</v>
      </c>
      <c r="C21" s="69" t="s">
        <v>80</v>
      </c>
      <c r="D21" s="70">
        <f>D22</f>
        <v>4366.8999999999996</v>
      </c>
      <c r="E21" s="70">
        <f>E22</f>
        <v>445</v>
      </c>
      <c r="F21" s="52">
        <f>D21+E21</f>
        <v>4811.8999999999996</v>
      </c>
      <c r="G21" s="70">
        <f>G22</f>
        <v>4816.6000000000004</v>
      </c>
    </row>
    <row r="22" spans="1:8" ht="47.25">
      <c r="A22" s="75">
        <v>801</v>
      </c>
      <c r="B22" s="67" t="s">
        <v>81</v>
      </c>
      <c r="C22" s="69" t="s">
        <v>82</v>
      </c>
      <c r="D22" s="70">
        <f>D23+D26+D29+D34</f>
        <v>4366.8999999999996</v>
      </c>
      <c r="E22" s="70">
        <f>E23+E26+E29</f>
        <v>445</v>
      </c>
      <c r="F22" s="52">
        <f t="shared" ref="F22:F24" si="1">D22+E22</f>
        <v>4811.8999999999996</v>
      </c>
      <c r="G22" s="70">
        <f>G23+G26+G29</f>
        <v>4816.6000000000004</v>
      </c>
    </row>
    <row r="23" spans="1:8" s="156" customFormat="1" ht="31.5">
      <c r="A23" s="75">
        <v>801</v>
      </c>
      <c r="B23" s="67" t="s">
        <v>83</v>
      </c>
      <c r="C23" s="69" t="s">
        <v>84</v>
      </c>
      <c r="D23" s="70">
        <f>D25</f>
        <v>4258</v>
      </c>
      <c r="E23" s="190">
        <f>E25</f>
        <v>365.8</v>
      </c>
      <c r="F23" s="52">
        <f t="shared" si="1"/>
        <v>4623.8</v>
      </c>
      <c r="G23" s="78">
        <f>G25</f>
        <v>4623.8</v>
      </c>
    </row>
    <row r="24" spans="1:8" s="157" customFormat="1" ht="31.5" hidden="1">
      <c r="A24" s="28">
        <v>801</v>
      </c>
      <c r="B24" s="46" t="s">
        <v>85</v>
      </c>
      <c r="C24" s="71" t="s">
        <v>86</v>
      </c>
      <c r="D24" s="194"/>
      <c r="E24" s="194"/>
      <c r="F24" s="52">
        <f t="shared" si="1"/>
        <v>0</v>
      </c>
      <c r="G24" s="76" t="e">
        <f>F24+#REF!</f>
        <v>#REF!</v>
      </c>
    </row>
    <row r="25" spans="1:8" s="157" customFormat="1" ht="47.25">
      <c r="A25" s="28">
        <v>801</v>
      </c>
      <c r="B25" s="210" t="s">
        <v>391</v>
      </c>
      <c r="C25" s="71" t="s">
        <v>392</v>
      </c>
      <c r="D25" s="59">
        <v>4258</v>
      </c>
      <c r="E25" s="194">
        <v>365.8</v>
      </c>
      <c r="F25" s="84">
        <f>D25+E25</f>
        <v>4623.8</v>
      </c>
      <c r="G25" s="76">
        <v>4623.8</v>
      </c>
    </row>
    <row r="26" spans="1:8" s="160" customFormat="1" ht="36.75" customHeight="1">
      <c r="A26" s="86">
        <v>801</v>
      </c>
      <c r="B26" s="93" t="s">
        <v>87</v>
      </c>
      <c r="C26" s="97" t="s">
        <v>88</v>
      </c>
      <c r="D26" s="93">
        <f>D28</f>
        <v>108.9</v>
      </c>
      <c r="E26" s="52">
        <f>E27+E28</f>
        <v>37.200000000000003</v>
      </c>
      <c r="F26" s="52">
        <f>F27+F28</f>
        <v>146.1</v>
      </c>
      <c r="G26" s="54">
        <f>G27+G28</f>
        <v>150.79999999999998</v>
      </c>
      <c r="H26" s="158"/>
    </row>
    <row r="27" spans="1:8" s="160" customFormat="1" ht="56.25" customHeight="1">
      <c r="A27" s="87">
        <v>801</v>
      </c>
      <c r="B27" s="81" t="s">
        <v>335</v>
      </c>
      <c r="C27" s="207" t="s">
        <v>396</v>
      </c>
      <c r="D27" s="84">
        <v>0</v>
      </c>
      <c r="E27" s="84">
        <v>16.600000000000001</v>
      </c>
      <c r="F27" s="84">
        <f>D27+E27</f>
        <v>16.600000000000001</v>
      </c>
      <c r="G27" s="53">
        <v>16.600000000000001</v>
      </c>
      <c r="H27" s="158"/>
    </row>
    <row r="28" spans="1:8" s="159" customFormat="1" ht="66.75" customHeight="1">
      <c r="A28" s="87">
        <v>801</v>
      </c>
      <c r="B28" s="95" t="s">
        <v>333</v>
      </c>
      <c r="C28" s="199" t="s">
        <v>336</v>
      </c>
      <c r="D28" s="81">
        <v>108.9</v>
      </c>
      <c r="E28" s="81">
        <v>20.6</v>
      </c>
      <c r="F28" s="84">
        <f>D28+E28</f>
        <v>129.5</v>
      </c>
      <c r="G28" s="53">
        <v>134.19999999999999</v>
      </c>
      <c r="H28" s="161"/>
    </row>
    <row r="29" spans="1:8" s="107" customFormat="1">
      <c r="A29" s="98">
        <v>801</v>
      </c>
      <c r="B29" s="52" t="s">
        <v>89</v>
      </c>
      <c r="C29" s="94" t="s">
        <v>334</v>
      </c>
      <c r="D29" s="52">
        <f>D33</f>
        <v>0</v>
      </c>
      <c r="E29" s="52">
        <f>E33</f>
        <v>42</v>
      </c>
      <c r="F29" s="52">
        <f>F33</f>
        <v>42</v>
      </c>
      <c r="G29" s="52">
        <f>G33</f>
        <v>42</v>
      </c>
    </row>
    <row r="30" spans="1:8" s="107" customFormat="1" hidden="1">
      <c r="A30" s="307" t="s">
        <v>90</v>
      </c>
      <c r="B30" s="307"/>
      <c r="C30" s="307"/>
      <c r="D30" s="307"/>
      <c r="E30" s="307"/>
      <c r="F30" s="307"/>
      <c r="G30" s="307"/>
    </row>
    <row r="31" spans="1:8" s="107" customFormat="1" ht="39.75" hidden="1" customHeight="1">
      <c r="A31" s="308" t="s">
        <v>91</v>
      </c>
      <c r="B31" s="308"/>
      <c r="C31" s="308"/>
      <c r="D31" s="308"/>
      <c r="E31" s="308"/>
      <c r="F31" s="308"/>
      <c r="G31" s="91"/>
    </row>
    <row r="32" spans="1:8" s="107" customFormat="1" ht="33.6" hidden="1" customHeight="1">
      <c r="A32" s="91"/>
      <c r="B32" s="90"/>
      <c r="C32" s="90"/>
      <c r="D32" s="90"/>
      <c r="E32" s="90"/>
      <c r="F32" s="90"/>
      <c r="G32" s="91"/>
    </row>
    <row r="33" spans="1:7" s="107" customFormat="1" ht="33.6" customHeight="1">
      <c r="A33" s="99">
        <v>801</v>
      </c>
      <c r="B33" s="91" t="s">
        <v>332</v>
      </c>
      <c r="C33" s="278" t="s">
        <v>290</v>
      </c>
      <c r="D33" s="91"/>
      <c r="E33" s="91">
        <v>42</v>
      </c>
      <c r="F33" s="91">
        <f>E33+D33</f>
        <v>42</v>
      </c>
      <c r="G33" s="91">
        <v>42</v>
      </c>
    </row>
    <row r="34" spans="1:7" s="107" customFormat="1" ht="46.5" customHeight="1">
      <c r="A34" s="86">
        <v>801</v>
      </c>
      <c r="B34" s="93" t="s">
        <v>93</v>
      </c>
      <c r="C34" s="101" t="s">
        <v>94</v>
      </c>
      <c r="D34" s="52">
        <v>0</v>
      </c>
      <c r="E34" s="52">
        <v>0</v>
      </c>
      <c r="F34" s="100">
        <v>0</v>
      </c>
      <c r="G34" s="100">
        <v>0</v>
      </c>
    </row>
    <row r="35" spans="1:7" s="107" customFormat="1" ht="63.75" customHeight="1">
      <c r="A35" s="87">
        <v>801</v>
      </c>
      <c r="B35" s="87" t="s">
        <v>95</v>
      </c>
      <c r="C35" s="102" t="s">
        <v>96</v>
      </c>
      <c r="D35" s="84"/>
      <c r="E35" s="84"/>
      <c r="F35" s="91"/>
      <c r="G35" s="91"/>
    </row>
    <row r="36" spans="1:7">
      <c r="A36" s="28"/>
      <c r="B36" s="139"/>
      <c r="C36" s="77" t="s">
        <v>97</v>
      </c>
      <c r="D36" s="70">
        <f>D7+D21</f>
        <v>5046.7</v>
      </c>
      <c r="E36" s="70">
        <f>E21+E7</f>
        <v>445</v>
      </c>
      <c r="F36" s="52">
        <f>F7+F21</f>
        <v>5491.7</v>
      </c>
      <c r="G36" s="52">
        <f>G7+G21</f>
        <v>5496.4000000000005</v>
      </c>
    </row>
    <row r="37" spans="1:7">
      <c r="F37" s="166"/>
    </row>
    <row r="38" spans="1:7">
      <c r="F38" s="166"/>
    </row>
    <row r="39" spans="1:7">
      <c r="F39" s="166"/>
    </row>
    <row r="40" spans="1:7">
      <c r="F40" s="166"/>
    </row>
    <row r="41" spans="1:7">
      <c r="F41" s="166"/>
    </row>
    <row r="42" spans="1:7">
      <c r="F42" s="166"/>
    </row>
    <row r="43" spans="1:7">
      <c r="F43" s="166"/>
    </row>
    <row r="44" spans="1:7">
      <c r="F44" s="166"/>
    </row>
    <row r="45" spans="1:7">
      <c r="F45" s="166"/>
    </row>
    <row r="46" spans="1:7">
      <c r="F46" s="166"/>
    </row>
    <row r="47" spans="1:7">
      <c r="F47" s="166"/>
    </row>
    <row r="48" spans="1:7">
      <c r="F48" s="166"/>
    </row>
    <row r="49" spans="6:6">
      <c r="F49" s="166"/>
    </row>
    <row r="50" spans="6:6">
      <c r="F50" s="166"/>
    </row>
    <row r="51" spans="6:6">
      <c r="F51" s="166"/>
    </row>
    <row r="52" spans="6:6">
      <c r="F52" s="166"/>
    </row>
    <row r="53" spans="6:6">
      <c r="F53" s="166"/>
    </row>
    <row r="54" spans="6:6">
      <c r="F54" s="166"/>
    </row>
    <row r="55" spans="6:6">
      <c r="F55" s="166"/>
    </row>
    <row r="56" spans="6:6">
      <c r="F56" s="166"/>
    </row>
    <row r="57" spans="6:6">
      <c r="F57" s="166"/>
    </row>
    <row r="58" spans="6:6">
      <c r="F58" s="166"/>
    </row>
    <row r="59" spans="6:6">
      <c r="F59" s="166"/>
    </row>
    <row r="60" spans="6:6">
      <c r="F60" s="166"/>
    </row>
    <row r="61" spans="6:6">
      <c r="F61" s="166"/>
    </row>
    <row r="62" spans="6:6">
      <c r="F62" s="166"/>
    </row>
    <row r="63" spans="6:6">
      <c r="F63" s="166"/>
    </row>
    <row r="64" spans="6:6">
      <c r="F64" s="166"/>
    </row>
    <row r="65" spans="6:6">
      <c r="F65" s="166"/>
    </row>
    <row r="66" spans="6:6">
      <c r="F66" s="166"/>
    </row>
    <row r="67" spans="6:6">
      <c r="F67" s="166"/>
    </row>
    <row r="68" spans="6:6">
      <c r="F68" s="166"/>
    </row>
    <row r="69" spans="6:6">
      <c r="F69" s="166"/>
    </row>
    <row r="70" spans="6:6">
      <c r="F70" s="166"/>
    </row>
    <row r="71" spans="6:6">
      <c r="F71" s="166"/>
    </row>
    <row r="72" spans="6:6">
      <c r="F72" s="166"/>
    </row>
    <row r="73" spans="6:6">
      <c r="F73" s="166"/>
    </row>
    <row r="74" spans="6:6">
      <c r="F74" s="166"/>
    </row>
    <row r="75" spans="6:6">
      <c r="F75" s="166"/>
    </row>
    <row r="76" spans="6:6">
      <c r="F76" s="166"/>
    </row>
    <row r="77" spans="6:6">
      <c r="F77" s="166"/>
    </row>
    <row r="78" spans="6:6">
      <c r="F78" s="166"/>
    </row>
    <row r="79" spans="6:6">
      <c r="F79" s="166"/>
    </row>
    <row r="80" spans="6:6">
      <c r="F80" s="166"/>
    </row>
    <row r="81" spans="6:6">
      <c r="F81" s="166"/>
    </row>
    <row r="82" spans="6:6">
      <c r="F82" s="166"/>
    </row>
    <row r="83" spans="6:6">
      <c r="F83" s="166"/>
    </row>
    <row r="84" spans="6:6">
      <c r="F84" s="166"/>
    </row>
    <row r="85" spans="6:6">
      <c r="F85" s="166"/>
    </row>
    <row r="86" spans="6:6">
      <c r="F86" s="166"/>
    </row>
    <row r="87" spans="6:6">
      <c r="F87" s="166"/>
    </row>
    <row r="88" spans="6:6">
      <c r="F88" s="166"/>
    </row>
    <row r="89" spans="6:6">
      <c r="F89" s="166"/>
    </row>
    <row r="90" spans="6:6">
      <c r="F90" s="166"/>
    </row>
    <row r="91" spans="6:6">
      <c r="F91" s="166"/>
    </row>
    <row r="92" spans="6:6">
      <c r="F92" s="166"/>
    </row>
    <row r="93" spans="6:6">
      <c r="F93" s="166"/>
    </row>
    <row r="94" spans="6:6">
      <c r="F94" s="166"/>
    </row>
    <row r="95" spans="6:6">
      <c r="F95" s="166"/>
    </row>
    <row r="96" spans="6:6">
      <c r="F96" s="166"/>
    </row>
    <row r="97" spans="6:6">
      <c r="F97" s="166"/>
    </row>
    <row r="98" spans="6:6">
      <c r="F98" s="166"/>
    </row>
    <row r="99" spans="6:6">
      <c r="F99" s="166"/>
    </row>
    <row r="100" spans="6:6">
      <c r="F100" s="166"/>
    </row>
    <row r="101" spans="6:6">
      <c r="F101" s="166"/>
    </row>
    <row r="102" spans="6:6">
      <c r="F102" s="166"/>
    </row>
    <row r="103" spans="6:6">
      <c r="F103" s="166"/>
    </row>
    <row r="104" spans="6:6">
      <c r="F104" s="166"/>
    </row>
    <row r="105" spans="6:6">
      <c r="F105" s="166"/>
    </row>
    <row r="106" spans="6:6">
      <c r="F106" s="166"/>
    </row>
    <row r="107" spans="6:6">
      <c r="F107" s="166"/>
    </row>
    <row r="108" spans="6:6">
      <c r="F108" s="166"/>
    </row>
    <row r="109" spans="6:6">
      <c r="F109" s="166"/>
    </row>
    <row r="110" spans="6:6">
      <c r="F110" s="166"/>
    </row>
    <row r="111" spans="6:6">
      <c r="F111" s="166"/>
    </row>
    <row r="112" spans="6:6">
      <c r="F112" s="166"/>
    </row>
    <row r="113" spans="6:6">
      <c r="F113" s="166"/>
    </row>
    <row r="114" spans="6:6">
      <c r="F114" s="166"/>
    </row>
    <row r="115" spans="6:6">
      <c r="F115" s="166"/>
    </row>
    <row r="116" spans="6:6">
      <c r="F116" s="166"/>
    </row>
    <row r="117" spans="6:6">
      <c r="F117" s="166"/>
    </row>
    <row r="118" spans="6:6">
      <c r="F118" s="166"/>
    </row>
    <row r="119" spans="6:6">
      <c r="F119" s="166"/>
    </row>
    <row r="120" spans="6:6">
      <c r="F120" s="166"/>
    </row>
    <row r="121" spans="6:6">
      <c r="F121" s="166"/>
    </row>
    <row r="122" spans="6:6">
      <c r="F122" s="166"/>
    </row>
    <row r="123" spans="6:6">
      <c r="F123" s="166"/>
    </row>
    <row r="124" spans="6:6">
      <c r="F124" s="166"/>
    </row>
    <row r="125" spans="6:6">
      <c r="F125" s="166"/>
    </row>
    <row r="126" spans="6:6">
      <c r="F126" s="166"/>
    </row>
    <row r="127" spans="6:6">
      <c r="F127" s="166"/>
    </row>
    <row r="128" spans="6:6">
      <c r="F128" s="166"/>
    </row>
    <row r="129" spans="6:6">
      <c r="F129" s="166"/>
    </row>
    <row r="130" spans="6:6">
      <c r="F130" s="166"/>
    </row>
    <row r="131" spans="6:6">
      <c r="F131" s="166"/>
    </row>
    <row r="132" spans="6:6">
      <c r="F132" s="166"/>
    </row>
    <row r="133" spans="6:6">
      <c r="F133" s="166"/>
    </row>
    <row r="134" spans="6:6">
      <c r="F134" s="166"/>
    </row>
    <row r="135" spans="6:6">
      <c r="F135" s="166"/>
    </row>
    <row r="136" spans="6:6">
      <c r="F136" s="166"/>
    </row>
    <row r="137" spans="6:6">
      <c r="F137" s="166"/>
    </row>
    <row r="138" spans="6:6">
      <c r="F138" s="166"/>
    </row>
    <row r="139" spans="6:6">
      <c r="F139" s="166"/>
    </row>
    <row r="140" spans="6:6">
      <c r="F140" s="166"/>
    </row>
    <row r="141" spans="6:6">
      <c r="F141" s="166"/>
    </row>
    <row r="142" spans="6:6">
      <c r="F142" s="166"/>
    </row>
    <row r="143" spans="6:6">
      <c r="F143" s="166"/>
    </row>
    <row r="144" spans="6:6">
      <c r="F144" s="166"/>
    </row>
    <row r="145" spans="6:6">
      <c r="F145" s="166"/>
    </row>
    <row r="146" spans="6:6">
      <c r="F146" s="166"/>
    </row>
    <row r="147" spans="6:6">
      <c r="F147" s="166"/>
    </row>
    <row r="148" spans="6:6">
      <c r="F148" s="166"/>
    </row>
    <row r="149" spans="6:6">
      <c r="F149" s="166"/>
    </row>
    <row r="150" spans="6:6">
      <c r="F150" s="166"/>
    </row>
    <row r="151" spans="6:6">
      <c r="F151" s="166"/>
    </row>
    <row r="152" spans="6:6">
      <c r="F152" s="166"/>
    </row>
    <row r="153" spans="6:6">
      <c r="F153" s="166"/>
    </row>
    <row r="154" spans="6:6">
      <c r="F154" s="166"/>
    </row>
    <row r="155" spans="6:6">
      <c r="F155" s="166"/>
    </row>
    <row r="156" spans="6:6">
      <c r="F156" s="166"/>
    </row>
    <row r="157" spans="6:6">
      <c r="F157" s="166"/>
    </row>
    <row r="158" spans="6:6">
      <c r="F158" s="166"/>
    </row>
    <row r="159" spans="6:6">
      <c r="F159" s="166"/>
    </row>
    <row r="160" spans="6:6">
      <c r="F160" s="166"/>
    </row>
    <row r="161" spans="6:6">
      <c r="F161" s="166"/>
    </row>
    <row r="162" spans="6:6">
      <c r="F162" s="166"/>
    </row>
    <row r="163" spans="6:6">
      <c r="F163" s="166"/>
    </row>
    <row r="164" spans="6:6">
      <c r="F164" s="166"/>
    </row>
    <row r="165" spans="6:6">
      <c r="F165" s="166"/>
    </row>
    <row r="166" spans="6:6">
      <c r="F166" s="166"/>
    </row>
    <row r="167" spans="6:6">
      <c r="F167" s="166"/>
    </row>
    <row r="168" spans="6:6">
      <c r="F168" s="166"/>
    </row>
    <row r="169" spans="6:6">
      <c r="F169" s="166"/>
    </row>
    <row r="170" spans="6:6">
      <c r="F170" s="166"/>
    </row>
    <row r="171" spans="6:6">
      <c r="F171" s="166"/>
    </row>
    <row r="172" spans="6:6">
      <c r="F172" s="166"/>
    </row>
    <row r="173" spans="6:6">
      <c r="F173" s="166"/>
    </row>
    <row r="174" spans="6:6">
      <c r="F174" s="166"/>
    </row>
    <row r="175" spans="6:6">
      <c r="F175" s="166"/>
    </row>
    <row r="176" spans="6:6">
      <c r="F176" s="166"/>
    </row>
    <row r="177" spans="6:6">
      <c r="F177" s="166"/>
    </row>
    <row r="178" spans="6:6">
      <c r="F178" s="166"/>
    </row>
    <row r="179" spans="6:6">
      <c r="F179" s="166"/>
    </row>
    <row r="180" spans="6:6">
      <c r="F180" s="166"/>
    </row>
    <row r="181" spans="6:6">
      <c r="F181" s="166"/>
    </row>
    <row r="182" spans="6:6">
      <c r="F182" s="166"/>
    </row>
    <row r="183" spans="6:6">
      <c r="F183" s="166"/>
    </row>
    <row r="184" spans="6:6">
      <c r="F184" s="166"/>
    </row>
    <row r="185" spans="6:6">
      <c r="F185" s="166"/>
    </row>
    <row r="186" spans="6:6">
      <c r="F186" s="166"/>
    </row>
    <row r="187" spans="6:6">
      <c r="F187" s="166"/>
    </row>
    <row r="188" spans="6:6">
      <c r="F188" s="166"/>
    </row>
    <row r="189" spans="6:6">
      <c r="F189" s="166"/>
    </row>
    <row r="190" spans="6:6">
      <c r="F190" s="166"/>
    </row>
    <row r="191" spans="6:6">
      <c r="F191" s="166"/>
    </row>
  </sheetData>
  <mergeCells count="12">
    <mergeCell ref="A30:G30"/>
    <mergeCell ref="A31:F31"/>
    <mergeCell ref="C1:G1"/>
    <mergeCell ref="A2:G2"/>
    <mergeCell ref="F3:G3"/>
    <mergeCell ref="A4:A5"/>
    <mergeCell ref="B4:B5"/>
    <mergeCell ref="C4:C5"/>
    <mergeCell ref="D4:D5"/>
    <mergeCell ref="E4:E5"/>
    <mergeCell ref="F4:F5"/>
    <mergeCell ref="G4:G5"/>
  </mergeCells>
  <pageMargins left="0.62992125984251968" right="0.19685039370078741" top="0.51181102362204722" bottom="0.43307086614173229" header="0.51181102362204722" footer="0.43307086614173229"/>
  <pageSetup paperSize="9" scale="65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09"/>
  <sheetViews>
    <sheetView view="pageBreakPreview" topLeftCell="A16" zoomScaleSheetLayoutView="100" workbookViewId="0">
      <selection activeCell="E9" sqref="E9"/>
    </sheetView>
  </sheetViews>
  <sheetFormatPr defaultColWidth="9.140625" defaultRowHeight="15.75"/>
  <cols>
    <col min="1" max="1" width="89" style="171" customWidth="1"/>
    <col min="2" max="2" width="15.5703125" style="238" customWidth="1"/>
    <col min="3" max="4" width="15.5703125" style="238" hidden="1" customWidth="1"/>
    <col min="5" max="5" width="15.5703125" style="238" customWidth="1"/>
    <col min="6" max="6" width="15.140625" style="238" customWidth="1"/>
    <col min="7" max="7" width="9.140625" style="165"/>
    <col min="8" max="8" width="9.85546875" style="165" bestFit="1" customWidth="1"/>
    <col min="9" max="16384" width="9.140625" style="165"/>
  </cols>
  <sheetData>
    <row r="1" spans="1:8" ht="67.5" customHeight="1">
      <c r="A1" s="237"/>
      <c r="B1" s="317" t="s">
        <v>349</v>
      </c>
      <c r="C1" s="317"/>
      <c r="D1" s="317"/>
      <c r="E1" s="317"/>
      <c r="F1" s="317"/>
    </row>
    <row r="2" spans="1:8" ht="12" customHeight="1"/>
    <row r="3" spans="1:8" ht="61.5" customHeight="1">
      <c r="A3" s="315" t="s">
        <v>350</v>
      </c>
      <c r="B3" s="315"/>
      <c r="C3" s="315"/>
      <c r="D3" s="315"/>
      <c r="E3" s="315"/>
      <c r="F3" s="315"/>
      <c r="G3" s="239"/>
      <c r="H3" s="240"/>
    </row>
    <row r="4" spans="1:8" s="242" customFormat="1">
      <c r="A4" s="239"/>
      <c r="B4" s="241"/>
      <c r="C4" s="241"/>
      <c r="D4" s="241"/>
      <c r="E4" s="241"/>
      <c r="F4" s="285" t="s">
        <v>455</v>
      </c>
      <c r="G4" s="239"/>
      <c r="H4" s="240"/>
    </row>
    <row r="5" spans="1:8" s="242" customFormat="1" ht="15.75" customHeight="1">
      <c r="A5" s="316" t="s">
        <v>106</v>
      </c>
      <c r="B5" s="316" t="s">
        <v>107</v>
      </c>
      <c r="C5" s="93"/>
      <c r="D5" s="320" t="s">
        <v>411</v>
      </c>
      <c r="E5" s="320" t="s">
        <v>425</v>
      </c>
      <c r="F5" s="318" t="s">
        <v>347</v>
      </c>
      <c r="G5" s="239"/>
      <c r="H5" s="240"/>
    </row>
    <row r="6" spans="1:8" s="242" customFormat="1" ht="54.75" customHeight="1">
      <c r="A6" s="316"/>
      <c r="B6" s="316"/>
      <c r="C6" s="93" t="s">
        <v>53</v>
      </c>
      <c r="D6" s="321"/>
      <c r="E6" s="321"/>
      <c r="F6" s="319"/>
    </row>
    <row r="7" spans="1:8" s="242" customFormat="1">
      <c r="A7" s="81">
        <v>1</v>
      </c>
      <c r="B7" s="282">
        <v>2</v>
      </c>
      <c r="C7" s="282"/>
      <c r="D7" s="282">
        <v>3</v>
      </c>
      <c r="E7" s="282">
        <v>4</v>
      </c>
      <c r="F7" s="282">
        <v>5</v>
      </c>
    </row>
    <row r="8" spans="1:8">
      <c r="A8" s="94" t="s">
        <v>108</v>
      </c>
      <c r="B8" s="235" t="s">
        <v>109</v>
      </c>
      <c r="C8" s="124">
        <f>C9+C11+C12+C16</f>
        <v>1395.5</v>
      </c>
      <c r="D8" s="124">
        <f>D9+D11+D12+D16+D17</f>
        <v>1843.7</v>
      </c>
      <c r="E8" s="124">
        <f>E9+E11+E12+E16+E17</f>
        <v>344</v>
      </c>
      <c r="F8" s="124">
        <f>D8+E8</f>
        <v>2187.6999999999998</v>
      </c>
    </row>
    <row r="9" spans="1:8" ht="31.5">
      <c r="A9" s="96" t="s">
        <v>110</v>
      </c>
      <c r="B9" s="108" t="s">
        <v>111</v>
      </c>
      <c r="C9" s="84">
        <v>394.7</v>
      </c>
      <c r="D9" s="84">
        <v>445</v>
      </c>
      <c r="E9" s="84">
        <v>71.900000000000006</v>
      </c>
      <c r="F9" s="84">
        <f t="shared" ref="F9:F57" si="0">D9+E9</f>
        <v>516.9</v>
      </c>
    </row>
    <row r="10" spans="1:8" ht="31.5" hidden="1">
      <c r="A10" s="96" t="s">
        <v>112</v>
      </c>
      <c r="B10" s="108" t="s">
        <v>113</v>
      </c>
      <c r="C10" s="84"/>
      <c r="D10" s="84"/>
      <c r="E10" s="84"/>
      <c r="F10" s="197">
        <f t="shared" si="0"/>
        <v>0</v>
      </c>
    </row>
    <row r="11" spans="1:8" ht="47.25">
      <c r="A11" s="96" t="s">
        <v>114</v>
      </c>
      <c r="B11" s="108" t="s">
        <v>115</v>
      </c>
      <c r="C11" s="84">
        <v>989.5</v>
      </c>
      <c r="D11" s="84">
        <v>1348.7</v>
      </c>
      <c r="E11" s="84">
        <v>50.4</v>
      </c>
      <c r="F11" s="84">
        <f t="shared" si="0"/>
        <v>1399.1000000000001</v>
      </c>
    </row>
    <row r="12" spans="1:8">
      <c r="A12" s="96" t="s">
        <v>364</v>
      </c>
      <c r="B12" s="108" t="s">
        <v>117</v>
      </c>
      <c r="C12" s="84">
        <v>0.3</v>
      </c>
      <c r="D12" s="84">
        <v>0</v>
      </c>
      <c r="E12" s="84">
        <v>235.1</v>
      </c>
      <c r="F12" s="197">
        <f t="shared" si="0"/>
        <v>235.1</v>
      </c>
    </row>
    <row r="13" spans="1:8" hidden="1">
      <c r="A13" s="96" t="s">
        <v>116</v>
      </c>
      <c r="B13" s="108" t="s">
        <v>117</v>
      </c>
      <c r="C13" s="84"/>
      <c r="D13" s="84"/>
      <c r="E13" s="84"/>
      <c r="F13" s="197">
        <f t="shared" si="0"/>
        <v>0</v>
      </c>
    </row>
    <row r="14" spans="1:8" hidden="1">
      <c r="A14" s="96" t="s">
        <v>118</v>
      </c>
      <c r="B14" s="108" t="s">
        <v>119</v>
      </c>
      <c r="C14" s="84"/>
      <c r="D14" s="84"/>
      <c r="E14" s="84"/>
      <c r="F14" s="197">
        <f t="shared" si="0"/>
        <v>0</v>
      </c>
    </row>
    <row r="15" spans="1:8" hidden="1">
      <c r="A15" s="96" t="s">
        <v>120</v>
      </c>
      <c r="B15" s="108" t="s">
        <v>121</v>
      </c>
      <c r="C15" s="84"/>
      <c r="D15" s="84"/>
      <c r="E15" s="84"/>
      <c r="F15" s="197">
        <f t="shared" si="0"/>
        <v>0</v>
      </c>
    </row>
    <row r="16" spans="1:8">
      <c r="A16" s="96" t="s">
        <v>122</v>
      </c>
      <c r="B16" s="108" t="s">
        <v>119</v>
      </c>
      <c r="C16" s="84">
        <v>11</v>
      </c>
      <c r="D16" s="84">
        <v>50</v>
      </c>
      <c r="E16" s="84">
        <v>-30</v>
      </c>
      <c r="F16" s="197">
        <f t="shared" si="0"/>
        <v>20</v>
      </c>
    </row>
    <row r="17" spans="1:8">
      <c r="A17" s="96" t="s">
        <v>120</v>
      </c>
      <c r="B17" s="108" t="s">
        <v>121</v>
      </c>
      <c r="C17" s="84"/>
      <c r="D17" s="84">
        <v>0</v>
      </c>
      <c r="E17" s="84">
        <v>16.600000000000001</v>
      </c>
      <c r="F17" s="197">
        <f t="shared" si="0"/>
        <v>16.600000000000001</v>
      </c>
    </row>
    <row r="18" spans="1:8">
      <c r="A18" s="94" t="s">
        <v>123</v>
      </c>
      <c r="B18" s="235" t="s">
        <v>124</v>
      </c>
      <c r="C18" s="52">
        <f>C19</f>
        <v>100.1</v>
      </c>
      <c r="D18" s="52">
        <f>D19</f>
        <v>105.1</v>
      </c>
      <c r="E18" s="52">
        <f>E19</f>
        <v>18.5</v>
      </c>
      <c r="F18" s="124">
        <f t="shared" si="0"/>
        <v>123.6</v>
      </c>
    </row>
    <row r="19" spans="1:8">
      <c r="A19" s="96" t="s">
        <v>125</v>
      </c>
      <c r="B19" s="108" t="s">
        <v>126</v>
      </c>
      <c r="C19" s="84">
        <v>100.1</v>
      </c>
      <c r="D19" s="84">
        <v>105.1</v>
      </c>
      <c r="E19" s="84">
        <v>18.5</v>
      </c>
      <c r="F19" s="197">
        <f t="shared" si="0"/>
        <v>123.6</v>
      </c>
    </row>
    <row r="20" spans="1:8" hidden="1">
      <c r="A20" s="96" t="s">
        <v>127</v>
      </c>
      <c r="B20" s="108" t="s">
        <v>128</v>
      </c>
      <c r="C20" s="84"/>
      <c r="D20" s="84"/>
      <c r="E20" s="84"/>
      <c r="F20" s="124">
        <f t="shared" si="0"/>
        <v>0</v>
      </c>
    </row>
    <row r="21" spans="1:8" ht="31.5">
      <c r="A21" s="94" t="s">
        <v>129</v>
      </c>
      <c r="B21" s="235" t="s">
        <v>130</v>
      </c>
      <c r="C21" s="52">
        <f>C24+C27+C28</f>
        <v>63</v>
      </c>
      <c r="D21" s="52">
        <f>D24+D27+D28</f>
        <v>52</v>
      </c>
      <c r="E21" s="52">
        <v>0</v>
      </c>
      <c r="F21" s="52">
        <f t="shared" si="0"/>
        <v>52</v>
      </c>
      <c r="H21" s="243"/>
    </row>
    <row r="22" spans="1:8" hidden="1">
      <c r="A22" s="96" t="s">
        <v>131</v>
      </c>
      <c r="B22" s="108" t="s">
        <v>132</v>
      </c>
      <c r="C22" s="84"/>
      <c r="D22" s="84"/>
      <c r="E22" s="84"/>
      <c r="F22" s="52">
        <f t="shared" si="0"/>
        <v>0</v>
      </c>
    </row>
    <row r="23" spans="1:8" hidden="1">
      <c r="A23" s="96" t="s">
        <v>133</v>
      </c>
      <c r="B23" s="108" t="s">
        <v>134</v>
      </c>
      <c r="C23" s="84"/>
      <c r="D23" s="84"/>
      <c r="E23" s="84"/>
      <c r="F23" s="52">
        <f t="shared" si="0"/>
        <v>0</v>
      </c>
    </row>
    <row r="24" spans="1:8">
      <c r="A24" s="96" t="s">
        <v>365</v>
      </c>
      <c r="B24" s="108" t="s">
        <v>135</v>
      </c>
      <c r="C24" s="84">
        <v>1</v>
      </c>
      <c r="D24" s="84">
        <v>5</v>
      </c>
      <c r="E24" s="84">
        <v>0</v>
      </c>
      <c r="F24" s="84">
        <f t="shared" si="0"/>
        <v>5</v>
      </c>
    </row>
    <row r="25" spans="1:8" hidden="1">
      <c r="A25" s="96" t="s">
        <v>136</v>
      </c>
      <c r="B25" s="108" t="s">
        <v>137</v>
      </c>
      <c r="C25" s="84"/>
      <c r="D25" s="84"/>
      <c r="E25" s="84"/>
      <c r="F25" s="84">
        <f t="shared" si="0"/>
        <v>0</v>
      </c>
    </row>
    <row r="26" spans="1:8" ht="31.5" hidden="1">
      <c r="A26" s="96" t="s">
        <v>138</v>
      </c>
      <c r="B26" s="108" t="s">
        <v>139</v>
      </c>
      <c r="C26" s="84"/>
      <c r="D26" s="84"/>
      <c r="E26" s="84"/>
      <c r="F26" s="84">
        <f t="shared" si="0"/>
        <v>0</v>
      </c>
    </row>
    <row r="27" spans="1:8" ht="31.5">
      <c r="A27" s="96" t="s">
        <v>366</v>
      </c>
      <c r="B27" s="108" t="s">
        <v>137</v>
      </c>
      <c r="C27" s="84">
        <v>57</v>
      </c>
      <c r="D27" s="84">
        <v>42</v>
      </c>
      <c r="E27" s="84">
        <v>0</v>
      </c>
      <c r="F27" s="84">
        <f t="shared" si="0"/>
        <v>42</v>
      </c>
    </row>
    <row r="28" spans="1:8" ht="31.5">
      <c r="A28" s="96" t="s">
        <v>138</v>
      </c>
      <c r="B28" s="108" t="s">
        <v>139</v>
      </c>
      <c r="C28" s="84">
        <v>5</v>
      </c>
      <c r="D28" s="84">
        <v>5</v>
      </c>
      <c r="E28" s="84">
        <v>0</v>
      </c>
      <c r="F28" s="84">
        <f t="shared" si="0"/>
        <v>5</v>
      </c>
    </row>
    <row r="29" spans="1:8" hidden="1">
      <c r="A29" s="94" t="s">
        <v>140</v>
      </c>
      <c r="B29" s="235" t="s">
        <v>141</v>
      </c>
      <c r="C29" s="52" t="e">
        <f>A29+B29</f>
        <v>#VALUE!</v>
      </c>
      <c r="D29" s="52"/>
      <c r="E29" s="52"/>
      <c r="F29" s="52">
        <f t="shared" si="0"/>
        <v>0</v>
      </c>
    </row>
    <row r="30" spans="1:8" hidden="1">
      <c r="A30" s="96" t="s">
        <v>142</v>
      </c>
      <c r="B30" s="108" t="s">
        <v>143</v>
      </c>
      <c r="C30" s="84" t="e">
        <f>A30+B30</f>
        <v>#VALUE!</v>
      </c>
      <c r="D30" s="84"/>
      <c r="E30" s="84"/>
      <c r="F30" s="52">
        <f t="shared" si="0"/>
        <v>0</v>
      </c>
    </row>
    <row r="31" spans="1:8">
      <c r="A31" s="94" t="s">
        <v>144</v>
      </c>
      <c r="B31" s="235" t="s">
        <v>145</v>
      </c>
      <c r="C31" s="52">
        <f>C34</f>
        <v>0</v>
      </c>
      <c r="D31" s="52">
        <f>D34+D44</f>
        <v>25.6</v>
      </c>
      <c r="E31" s="52">
        <f>E34+E44</f>
        <v>-15.9</v>
      </c>
      <c r="F31" s="52">
        <f t="shared" si="0"/>
        <v>9.7000000000000011</v>
      </c>
    </row>
    <row r="32" spans="1:8" hidden="1">
      <c r="A32" s="96" t="s">
        <v>146</v>
      </c>
      <c r="B32" s="108" t="s">
        <v>147</v>
      </c>
      <c r="C32" s="84"/>
      <c r="D32" s="84"/>
      <c r="E32" s="84"/>
      <c r="F32" s="52">
        <f t="shared" si="0"/>
        <v>0</v>
      </c>
    </row>
    <row r="33" spans="1:6" hidden="1">
      <c r="A33" s="96" t="s">
        <v>148</v>
      </c>
      <c r="B33" s="108" t="s">
        <v>149</v>
      </c>
      <c r="C33" s="84"/>
      <c r="D33" s="84"/>
      <c r="E33" s="84"/>
      <c r="F33" s="52">
        <f t="shared" si="0"/>
        <v>0</v>
      </c>
    </row>
    <row r="34" spans="1:6">
      <c r="A34" s="96" t="s">
        <v>148</v>
      </c>
      <c r="B34" s="108" t="s">
        <v>149</v>
      </c>
      <c r="C34" s="84"/>
      <c r="D34" s="84">
        <v>1</v>
      </c>
      <c r="E34" s="84">
        <v>-1</v>
      </c>
      <c r="F34" s="84">
        <f t="shared" si="0"/>
        <v>0</v>
      </c>
    </row>
    <row r="35" spans="1:6" hidden="1">
      <c r="A35" s="96" t="s">
        <v>152</v>
      </c>
      <c r="B35" s="108" t="s">
        <v>153</v>
      </c>
      <c r="C35" s="84"/>
      <c r="D35" s="84"/>
      <c r="E35" s="84"/>
      <c r="F35" s="84">
        <f t="shared" si="0"/>
        <v>0</v>
      </c>
    </row>
    <row r="36" spans="1:6" hidden="1">
      <c r="A36" s="96" t="s">
        <v>154</v>
      </c>
      <c r="B36" s="108" t="s">
        <v>155</v>
      </c>
      <c r="C36" s="84"/>
      <c r="D36" s="84"/>
      <c r="E36" s="84"/>
      <c r="F36" s="84">
        <f t="shared" si="0"/>
        <v>0</v>
      </c>
    </row>
    <row r="37" spans="1:6" hidden="1">
      <c r="A37" s="96" t="s">
        <v>156</v>
      </c>
      <c r="B37" s="108" t="s">
        <v>157</v>
      </c>
      <c r="C37" s="84"/>
      <c r="D37" s="84"/>
      <c r="E37" s="84"/>
      <c r="F37" s="84">
        <f t="shared" si="0"/>
        <v>0</v>
      </c>
    </row>
    <row r="38" spans="1:6" hidden="1">
      <c r="A38" s="96" t="s">
        <v>158</v>
      </c>
      <c r="B38" s="108" t="s">
        <v>159</v>
      </c>
      <c r="C38" s="84"/>
      <c r="D38" s="84"/>
      <c r="E38" s="84"/>
      <c r="F38" s="84">
        <f t="shared" si="0"/>
        <v>0</v>
      </c>
    </row>
    <row r="39" spans="1:6" hidden="1">
      <c r="A39" s="96" t="s">
        <v>160</v>
      </c>
      <c r="B39" s="108" t="s">
        <v>161</v>
      </c>
      <c r="C39" s="84"/>
      <c r="D39" s="84"/>
      <c r="E39" s="84"/>
      <c r="F39" s="84">
        <f t="shared" si="0"/>
        <v>0</v>
      </c>
    </row>
    <row r="40" spans="1:6" hidden="1">
      <c r="A40" s="96" t="s">
        <v>162</v>
      </c>
      <c r="B40" s="108" t="s">
        <v>163</v>
      </c>
      <c r="C40" s="84"/>
      <c r="D40" s="84"/>
      <c r="E40" s="84"/>
      <c r="F40" s="84">
        <f t="shared" si="0"/>
        <v>0</v>
      </c>
    </row>
    <row r="41" spans="1:6" hidden="1">
      <c r="A41" s="96" t="s">
        <v>164</v>
      </c>
      <c r="B41" s="108" t="s">
        <v>165</v>
      </c>
      <c r="C41" s="84"/>
      <c r="D41" s="84"/>
      <c r="E41" s="84"/>
      <c r="F41" s="84">
        <f t="shared" si="0"/>
        <v>0</v>
      </c>
    </row>
    <row r="42" spans="1:6" hidden="1">
      <c r="A42" s="96" t="s">
        <v>166</v>
      </c>
      <c r="B42" s="108" t="s">
        <v>167</v>
      </c>
      <c r="C42" s="84"/>
      <c r="D42" s="84"/>
      <c r="E42" s="84"/>
      <c r="F42" s="84">
        <f t="shared" si="0"/>
        <v>0</v>
      </c>
    </row>
    <row r="43" spans="1:6" hidden="1">
      <c r="A43" s="96" t="s">
        <v>168</v>
      </c>
      <c r="B43" s="108" t="s">
        <v>169</v>
      </c>
      <c r="C43" s="84"/>
      <c r="D43" s="84"/>
      <c r="E43" s="84"/>
      <c r="F43" s="84">
        <f t="shared" si="0"/>
        <v>0</v>
      </c>
    </row>
    <row r="44" spans="1:6">
      <c r="A44" s="96" t="s">
        <v>150</v>
      </c>
      <c r="B44" s="108" t="s">
        <v>151</v>
      </c>
      <c r="C44" s="84"/>
      <c r="D44" s="84">
        <v>24.6</v>
      </c>
      <c r="E44" s="84">
        <v>-14.9</v>
      </c>
      <c r="F44" s="84">
        <f t="shared" si="0"/>
        <v>9.7000000000000011</v>
      </c>
    </row>
    <row r="45" spans="1:6">
      <c r="A45" s="94" t="s">
        <v>170</v>
      </c>
      <c r="B45" s="235" t="s">
        <v>171</v>
      </c>
      <c r="C45" s="52">
        <f>C46</f>
        <v>837.5</v>
      </c>
      <c r="D45" s="52">
        <f>D46</f>
        <v>1293.0999999999999</v>
      </c>
      <c r="E45" s="52">
        <f>E46</f>
        <v>-316.39999999999998</v>
      </c>
      <c r="F45" s="52">
        <f t="shared" si="0"/>
        <v>976.69999999999993</v>
      </c>
    </row>
    <row r="46" spans="1:6">
      <c r="A46" s="96" t="s">
        <v>172</v>
      </c>
      <c r="B46" s="108" t="s">
        <v>173</v>
      </c>
      <c r="C46" s="84">
        <v>837.5</v>
      </c>
      <c r="D46" s="84">
        <v>1293.0999999999999</v>
      </c>
      <c r="E46" s="84">
        <v>-316.39999999999998</v>
      </c>
      <c r="F46" s="84">
        <f t="shared" si="0"/>
        <v>976.69999999999993</v>
      </c>
    </row>
    <row r="47" spans="1:6" hidden="1">
      <c r="A47" s="96" t="s">
        <v>174</v>
      </c>
      <c r="B47" s="108" t="s">
        <v>175</v>
      </c>
      <c r="C47" s="84"/>
      <c r="D47" s="84"/>
      <c r="E47" s="84"/>
      <c r="F47" s="52">
        <f t="shared" si="0"/>
        <v>0</v>
      </c>
    </row>
    <row r="48" spans="1:6" hidden="1">
      <c r="A48" s="96" t="s">
        <v>176</v>
      </c>
      <c r="B48" s="108" t="s">
        <v>177</v>
      </c>
      <c r="C48" s="84"/>
      <c r="D48" s="84"/>
      <c r="E48" s="84"/>
      <c r="F48" s="52">
        <f t="shared" si="0"/>
        <v>0</v>
      </c>
    </row>
    <row r="49" spans="1:6" ht="31.5" hidden="1">
      <c r="A49" s="96" t="s">
        <v>178</v>
      </c>
      <c r="B49" s="108" t="s">
        <v>179</v>
      </c>
      <c r="C49" s="84"/>
      <c r="D49" s="84"/>
      <c r="E49" s="84"/>
      <c r="F49" s="52">
        <f t="shared" si="0"/>
        <v>0</v>
      </c>
    </row>
    <row r="50" spans="1:6" hidden="1">
      <c r="A50" s="96" t="s">
        <v>180</v>
      </c>
      <c r="B50" s="108" t="s">
        <v>181</v>
      </c>
      <c r="C50" s="84"/>
      <c r="D50" s="84"/>
      <c r="E50" s="84"/>
      <c r="F50" s="52">
        <f t="shared" si="0"/>
        <v>0</v>
      </c>
    </row>
    <row r="51" spans="1:6" hidden="1">
      <c r="A51" s="96" t="s">
        <v>182</v>
      </c>
      <c r="B51" s="108" t="s">
        <v>183</v>
      </c>
      <c r="C51" s="84"/>
      <c r="D51" s="84"/>
      <c r="E51" s="84"/>
      <c r="F51" s="52">
        <f t="shared" si="0"/>
        <v>0</v>
      </c>
    </row>
    <row r="52" spans="1:6" hidden="1">
      <c r="A52" s="96" t="s">
        <v>184</v>
      </c>
      <c r="B52" s="108" t="s">
        <v>185</v>
      </c>
      <c r="C52" s="84"/>
      <c r="D52" s="84"/>
      <c r="E52" s="84"/>
      <c r="F52" s="52">
        <f t="shared" si="0"/>
        <v>0</v>
      </c>
    </row>
    <row r="53" spans="1:6" hidden="1">
      <c r="A53" s="96" t="s">
        <v>186</v>
      </c>
      <c r="B53" s="108" t="s">
        <v>187</v>
      </c>
      <c r="C53" s="84"/>
      <c r="D53" s="84"/>
      <c r="E53" s="84"/>
      <c r="F53" s="52">
        <f t="shared" si="0"/>
        <v>0</v>
      </c>
    </row>
    <row r="54" spans="1:6">
      <c r="A54" s="94" t="s">
        <v>188</v>
      </c>
      <c r="B54" s="235" t="s">
        <v>189</v>
      </c>
      <c r="C54" s="52">
        <f>C55</f>
        <v>2007.5</v>
      </c>
      <c r="D54" s="52">
        <f>D55</f>
        <v>1695.2</v>
      </c>
      <c r="E54" s="52">
        <f>E55</f>
        <v>1558.6</v>
      </c>
      <c r="F54" s="52">
        <f t="shared" si="0"/>
        <v>3253.8</v>
      </c>
    </row>
    <row r="55" spans="1:6">
      <c r="A55" s="96" t="s">
        <v>190</v>
      </c>
      <c r="B55" s="108" t="s">
        <v>191</v>
      </c>
      <c r="C55" s="84">
        <v>2007.5</v>
      </c>
      <c r="D55" s="84">
        <v>1695.2</v>
      </c>
      <c r="E55" s="84">
        <v>1558.6</v>
      </c>
      <c r="F55" s="84">
        <f t="shared" si="0"/>
        <v>3253.8</v>
      </c>
    </row>
    <row r="56" spans="1:6">
      <c r="A56" s="94" t="s">
        <v>447</v>
      </c>
      <c r="B56" s="235" t="s">
        <v>192</v>
      </c>
      <c r="C56" s="52">
        <v>133</v>
      </c>
      <c r="D56" s="52">
        <v>32</v>
      </c>
      <c r="E56" s="52">
        <v>-32</v>
      </c>
      <c r="F56" s="52">
        <f t="shared" si="0"/>
        <v>0</v>
      </c>
    </row>
    <row r="57" spans="1:6">
      <c r="A57" s="244" t="s">
        <v>193</v>
      </c>
      <c r="B57" s="245"/>
      <c r="C57" s="100">
        <f>C8+C18+C21+C31+C45+C54+C56</f>
        <v>4536.6000000000004</v>
      </c>
      <c r="D57" s="100">
        <f>D8+D18+D21+D31+D45+D54+D56</f>
        <v>5046.7</v>
      </c>
      <c r="E57" s="100">
        <f>E8+E18+E21+E31+E45+E54+E56</f>
        <v>1556.8</v>
      </c>
      <c r="F57" s="52">
        <f t="shared" si="0"/>
        <v>6603.5</v>
      </c>
    </row>
    <row r="58" spans="1:6">
      <c r="B58" s="246"/>
      <c r="C58" s="246"/>
      <c r="D58" s="246"/>
      <c r="E58" s="246"/>
      <c r="F58" s="247"/>
    </row>
    <row r="59" spans="1:6">
      <c r="B59" s="246"/>
      <c r="C59" s="246"/>
      <c r="D59" s="246"/>
      <c r="E59" s="246"/>
      <c r="F59" s="246"/>
    </row>
    <row r="60" spans="1:6">
      <c r="B60" s="246"/>
      <c r="C60" s="246"/>
      <c r="D60" s="246"/>
      <c r="E60" s="246"/>
      <c r="F60" s="246"/>
    </row>
    <row r="61" spans="1:6">
      <c r="B61" s="246"/>
      <c r="C61" s="246"/>
      <c r="D61" s="246"/>
      <c r="E61" s="246"/>
      <c r="F61" s="246"/>
    </row>
    <row r="62" spans="1:6">
      <c r="B62" s="246"/>
      <c r="C62" s="246"/>
      <c r="D62" s="246"/>
      <c r="E62" s="246"/>
      <c r="F62" s="246"/>
    </row>
    <row r="63" spans="1:6">
      <c r="B63" s="246"/>
      <c r="C63" s="246"/>
      <c r="D63" s="246"/>
      <c r="E63" s="246"/>
      <c r="F63" s="246"/>
    </row>
    <row r="64" spans="1:6">
      <c r="B64" s="246"/>
      <c r="C64" s="246"/>
      <c r="D64" s="246"/>
      <c r="E64" s="246"/>
      <c r="F64" s="246"/>
    </row>
    <row r="65" spans="2:6">
      <c r="B65" s="246"/>
      <c r="C65" s="246"/>
      <c r="D65" s="246"/>
      <c r="E65" s="246"/>
      <c r="F65" s="246"/>
    </row>
    <row r="66" spans="2:6">
      <c r="B66" s="246"/>
      <c r="C66" s="246"/>
      <c r="D66" s="246"/>
      <c r="E66" s="246"/>
      <c r="F66" s="246"/>
    </row>
    <row r="67" spans="2:6">
      <c r="B67" s="246"/>
      <c r="C67" s="246"/>
      <c r="D67" s="246"/>
      <c r="E67" s="246"/>
      <c r="F67" s="246"/>
    </row>
    <row r="68" spans="2:6">
      <c r="B68" s="246"/>
      <c r="C68" s="246"/>
      <c r="D68" s="246"/>
      <c r="E68" s="246"/>
      <c r="F68" s="246"/>
    </row>
    <row r="69" spans="2:6">
      <c r="B69" s="246"/>
      <c r="C69" s="246"/>
      <c r="D69" s="246"/>
      <c r="E69" s="246"/>
      <c r="F69" s="246"/>
    </row>
    <row r="70" spans="2:6">
      <c r="B70" s="246"/>
      <c r="C70" s="246"/>
      <c r="D70" s="246"/>
      <c r="E70" s="246"/>
      <c r="F70" s="246"/>
    </row>
    <row r="71" spans="2:6">
      <c r="B71" s="246"/>
      <c r="C71" s="246"/>
      <c r="D71" s="246"/>
      <c r="E71" s="246"/>
      <c r="F71" s="246"/>
    </row>
    <row r="72" spans="2:6">
      <c r="B72" s="246"/>
      <c r="C72" s="246"/>
      <c r="D72" s="246"/>
      <c r="E72" s="246"/>
      <c r="F72" s="246"/>
    </row>
    <row r="73" spans="2:6">
      <c r="B73" s="246"/>
      <c r="C73" s="246"/>
      <c r="D73" s="246"/>
      <c r="E73" s="246"/>
      <c r="F73" s="246"/>
    </row>
    <row r="74" spans="2:6">
      <c r="B74" s="246"/>
      <c r="C74" s="246"/>
      <c r="D74" s="246"/>
      <c r="E74" s="246"/>
      <c r="F74" s="246"/>
    </row>
    <row r="75" spans="2:6">
      <c r="B75" s="246"/>
      <c r="C75" s="246"/>
      <c r="D75" s="246"/>
      <c r="E75" s="246"/>
      <c r="F75" s="246"/>
    </row>
    <row r="76" spans="2:6">
      <c r="B76" s="246"/>
      <c r="C76" s="246"/>
      <c r="D76" s="246"/>
      <c r="E76" s="246"/>
      <c r="F76" s="246"/>
    </row>
    <row r="77" spans="2:6">
      <c r="B77" s="246"/>
      <c r="C77" s="246"/>
      <c r="D77" s="246"/>
      <c r="E77" s="246"/>
      <c r="F77" s="246"/>
    </row>
    <row r="78" spans="2:6">
      <c r="B78" s="246"/>
      <c r="C78" s="246"/>
      <c r="D78" s="246"/>
      <c r="E78" s="246"/>
      <c r="F78" s="246"/>
    </row>
    <row r="79" spans="2:6">
      <c r="B79" s="246"/>
      <c r="C79" s="246"/>
      <c r="D79" s="246"/>
      <c r="E79" s="246"/>
      <c r="F79" s="246"/>
    </row>
    <row r="80" spans="2:6">
      <c r="B80" s="246"/>
      <c r="C80" s="246"/>
      <c r="D80" s="246"/>
      <c r="E80" s="246"/>
      <c r="F80" s="246"/>
    </row>
    <row r="81" spans="2:6">
      <c r="B81" s="246"/>
      <c r="C81" s="246"/>
      <c r="D81" s="246"/>
      <c r="E81" s="246"/>
      <c r="F81" s="246"/>
    </row>
    <row r="82" spans="2:6">
      <c r="B82" s="246"/>
      <c r="C82" s="246"/>
      <c r="D82" s="246"/>
      <c r="E82" s="246"/>
      <c r="F82" s="246"/>
    </row>
    <row r="83" spans="2:6">
      <c r="B83" s="246"/>
      <c r="C83" s="246"/>
      <c r="D83" s="246"/>
      <c r="E83" s="246"/>
      <c r="F83" s="246"/>
    </row>
    <row r="84" spans="2:6">
      <c r="B84" s="246"/>
      <c r="C84" s="246"/>
      <c r="D84" s="246"/>
      <c r="E84" s="246"/>
      <c r="F84" s="246"/>
    </row>
    <row r="85" spans="2:6">
      <c r="B85" s="246"/>
      <c r="C85" s="246"/>
      <c r="D85" s="246"/>
      <c r="E85" s="246"/>
      <c r="F85" s="246"/>
    </row>
    <row r="86" spans="2:6">
      <c r="B86" s="246"/>
      <c r="C86" s="246"/>
      <c r="D86" s="246"/>
      <c r="E86" s="246"/>
      <c r="F86" s="246"/>
    </row>
    <row r="87" spans="2:6">
      <c r="B87" s="246"/>
      <c r="C87" s="246"/>
      <c r="D87" s="246"/>
      <c r="E87" s="246"/>
      <c r="F87" s="246"/>
    </row>
    <row r="88" spans="2:6">
      <c r="B88" s="246"/>
      <c r="C88" s="246"/>
      <c r="D88" s="246"/>
      <c r="E88" s="246"/>
      <c r="F88" s="246"/>
    </row>
    <row r="89" spans="2:6">
      <c r="B89" s="246"/>
      <c r="C89" s="246"/>
      <c r="D89" s="246"/>
      <c r="E89" s="246"/>
      <c r="F89" s="246"/>
    </row>
    <row r="90" spans="2:6">
      <c r="B90" s="246"/>
      <c r="C90" s="246"/>
      <c r="D90" s="246"/>
      <c r="E90" s="246"/>
      <c r="F90" s="246"/>
    </row>
    <row r="91" spans="2:6">
      <c r="B91" s="246"/>
      <c r="C91" s="246"/>
      <c r="D91" s="246"/>
      <c r="E91" s="246"/>
      <c r="F91" s="246"/>
    </row>
    <row r="92" spans="2:6">
      <c r="B92" s="246"/>
      <c r="C92" s="246"/>
      <c r="D92" s="246"/>
      <c r="E92" s="246"/>
      <c r="F92" s="246"/>
    </row>
    <row r="93" spans="2:6">
      <c r="B93" s="246"/>
      <c r="C93" s="246"/>
      <c r="D93" s="246"/>
      <c r="E93" s="246"/>
      <c r="F93" s="246"/>
    </row>
    <row r="94" spans="2:6">
      <c r="B94" s="246"/>
      <c r="C94" s="246"/>
      <c r="D94" s="246"/>
      <c r="E94" s="246"/>
      <c r="F94" s="246"/>
    </row>
    <row r="95" spans="2:6">
      <c r="B95" s="246"/>
      <c r="C95" s="246"/>
      <c r="D95" s="246"/>
      <c r="E95" s="246"/>
      <c r="F95" s="246"/>
    </row>
    <row r="96" spans="2:6">
      <c r="B96" s="246"/>
      <c r="C96" s="246"/>
      <c r="D96" s="246"/>
      <c r="E96" s="246"/>
      <c r="F96" s="246"/>
    </row>
    <row r="97" spans="2:6">
      <c r="B97" s="246"/>
      <c r="C97" s="246"/>
      <c r="D97" s="246"/>
      <c r="E97" s="246"/>
      <c r="F97" s="246"/>
    </row>
    <row r="98" spans="2:6">
      <c r="B98" s="246"/>
      <c r="C98" s="246"/>
      <c r="D98" s="246"/>
      <c r="E98" s="246"/>
      <c r="F98" s="246"/>
    </row>
    <row r="99" spans="2:6">
      <c r="B99" s="246"/>
      <c r="C99" s="246"/>
      <c r="D99" s="246"/>
      <c r="E99" s="246"/>
      <c r="F99" s="246"/>
    </row>
    <row r="100" spans="2:6">
      <c r="B100" s="246"/>
      <c r="C100" s="246"/>
      <c r="D100" s="246"/>
      <c r="E100" s="246"/>
      <c r="F100" s="246"/>
    </row>
    <row r="101" spans="2:6">
      <c r="B101" s="246"/>
      <c r="C101" s="246"/>
      <c r="D101" s="246"/>
      <c r="E101" s="246"/>
      <c r="F101" s="246"/>
    </row>
    <row r="102" spans="2:6">
      <c r="B102" s="246"/>
      <c r="C102" s="246"/>
      <c r="D102" s="246"/>
      <c r="E102" s="246"/>
      <c r="F102" s="246"/>
    </row>
    <row r="103" spans="2:6">
      <c r="B103" s="246"/>
      <c r="C103" s="246"/>
      <c r="D103" s="246"/>
      <c r="E103" s="246"/>
      <c r="F103" s="246"/>
    </row>
    <row r="104" spans="2:6">
      <c r="B104" s="246"/>
      <c r="C104" s="246"/>
      <c r="D104" s="246"/>
      <c r="E104" s="246"/>
      <c r="F104" s="246"/>
    </row>
    <row r="105" spans="2:6">
      <c r="B105" s="246"/>
      <c r="C105" s="246"/>
      <c r="D105" s="246"/>
      <c r="E105" s="246"/>
      <c r="F105" s="246"/>
    </row>
    <row r="106" spans="2:6">
      <c r="B106" s="246"/>
      <c r="C106" s="246"/>
      <c r="D106" s="246"/>
      <c r="E106" s="246"/>
      <c r="F106" s="246"/>
    </row>
    <row r="107" spans="2:6">
      <c r="B107" s="246"/>
      <c r="C107" s="246"/>
      <c r="D107" s="246"/>
      <c r="E107" s="246"/>
      <c r="F107" s="246"/>
    </row>
    <row r="108" spans="2:6">
      <c r="B108" s="246"/>
      <c r="C108" s="246"/>
      <c r="D108" s="246"/>
      <c r="E108" s="246"/>
      <c r="F108" s="246"/>
    </row>
    <row r="109" spans="2:6">
      <c r="B109" s="246"/>
      <c r="C109" s="246"/>
      <c r="D109" s="246"/>
      <c r="E109" s="246"/>
      <c r="F109" s="246"/>
    </row>
  </sheetData>
  <mergeCells count="7">
    <mergeCell ref="A3:F3"/>
    <mergeCell ref="A5:A6"/>
    <mergeCell ref="B5:B6"/>
    <mergeCell ref="B1:F1"/>
    <mergeCell ref="F5:F6"/>
    <mergeCell ref="E5:E6"/>
    <mergeCell ref="D5:D6"/>
  </mergeCells>
  <pageMargins left="0.74803149606299213" right="0.39370078740157483" top="0.27559055118110237" bottom="0.19685039370078741" header="0.27559055118110237" footer="0.27559055118110237"/>
  <pageSetup paperSize="9" scale="67" fitToHeight="0" orientation="portrait" r:id="rId1"/>
  <headerFooter alignWithMargins="0"/>
  <colBreaks count="1" manualBreakCount="1">
    <brk id="5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16"/>
  <sheetViews>
    <sheetView view="pageBreakPreview" topLeftCell="A15" zoomScaleNormal="100" zoomScaleSheetLayoutView="100" workbookViewId="0">
      <selection activeCell="A17" sqref="A17"/>
    </sheetView>
  </sheetViews>
  <sheetFormatPr defaultColWidth="9.140625" defaultRowHeight="15.75"/>
  <cols>
    <col min="1" max="1" width="79.5703125" style="171" customWidth="1"/>
    <col min="2" max="2" width="12.140625" style="238" customWidth="1"/>
    <col min="3" max="4" width="12.7109375" style="238" hidden="1" customWidth="1"/>
    <col min="5" max="6" width="12.7109375" style="238" customWidth="1"/>
    <col min="7" max="7" width="12.7109375" style="165" customWidth="1"/>
    <col min="8" max="16384" width="9.140625" style="165"/>
  </cols>
  <sheetData>
    <row r="1" spans="1:8" ht="78" customHeight="1">
      <c r="A1" s="248"/>
      <c r="B1" s="317" t="s">
        <v>351</v>
      </c>
      <c r="C1" s="322"/>
      <c r="D1" s="322"/>
      <c r="E1" s="322"/>
      <c r="F1" s="322"/>
      <c r="G1" s="322"/>
      <c r="H1" s="249"/>
    </row>
    <row r="2" spans="1:8" ht="42.75" customHeight="1"/>
    <row r="3" spans="1:8" ht="59.25" customHeight="1">
      <c r="A3" s="315" t="s">
        <v>390</v>
      </c>
      <c r="B3" s="315"/>
      <c r="C3" s="315"/>
      <c r="D3" s="315"/>
      <c r="E3" s="315"/>
      <c r="F3" s="315"/>
      <c r="G3" s="315"/>
      <c r="H3" s="240"/>
    </row>
    <row r="4" spans="1:8" s="242" customFormat="1">
      <c r="A4" s="239"/>
      <c r="B4" s="241"/>
      <c r="C4" s="241"/>
      <c r="D4" s="241"/>
      <c r="E4" s="241"/>
      <c r="F4" s="323" t="s">
        <v>454</v>
      </c>
      <c r="G4" s="323"/>
      <c r="H4" s="240"/>
    </row>
    <row r="5" spans="1:8" s="242" customFormat="1" ht="15.75" customHeight="1">
      <c r="A5" s="316" t="s">
        <v>106</v>
      </c>
      <c r="B5" s="316" t="s">
        <v>107</v>
      </c>
      <c r="C5" s="93"/>
      <c r="D5" s="320" t="s">
        <v>327</v>
      </c>
      <c r="E5" s="320" t="s">
        <v>361</v>
      </c>
      <c r="F5" s="320" t="s">
        <v>394</v>
      </c>
      <c r="G5" s="320" t="s">
        <v>352</v>
      </c>
      <c r="H5" s="240"/>
    </row>
    <row r="6" spans="1:8" s="242" customFormat="1" ht="86.25" customHeight="1">
      <c r="A6" s="316"/>
      <c r="B6" s="316"/>
      <c r="C6" s="93" t="s">
        <v>53</v>
      </c>
      <c r="D6" s="321"/>
      <c r="E6" s="321"/>
      <c r="F6" s="321"/>
      <c r="G6" s="324"/>
    </row>
    <row r="7" spans="1:8" s="242" customFormat="1">
      <c r="A7" s="81">
        <v>1</v>
      </c>
      <c r="B7" s="282">
        <v>2</v>
      </c>
      <c r="C7" s="282"/>
      <c r="D7" s="282">
        <v>3</v>
      </c>
      <c r="E7" s="282">
        <v>4</v>
      </c>
      <c r="F7" s="282">
        <v>5</v>
      </c>
      <c r="G7" s="250">
        <v>6</v>
      </c>
    </row>
    <row r="8" spans="1:8">
      <c r="A8" s="94" t="s">
        <v>108</v>
      </c>
      <c r="B8" s="235" t="s">
        <v>109</v>
      </c>
      <c r="C8" s="52">
        <f>C9+C11+C15</f>
        <v>1178.4000000000001</v>
      </c>
      <c r="D8" s="52">
        <f>D9+D11+D15+D16</f>
        <v>1843.7</v>
      </c>
      <c r="E8" s="52">
        <f>E9+E11+E15+E16</f>
        <v>15.900000000000006</v>
      </c>
      <c r="F8" s="52">
        <f>F9+F11+F15+F16</f>
        <v>1859.6</v>
      </c>
      <c r="G8" s="52">
        <f>G9+G11+G15+G16</f>
        <v>1859.6</v>
      </c>
    </row>
    <row r="9" spans="1:8" ht="38.25" customHeight="1">
      <c r="A9" s="96" t="s">
        <v>110</v>
      </c>
      <c r="B9" s="108" t="s">
        <v>111</v>
      </c>
      <c r="C9" s="84" t="s">
        <v>194</v>
      </c>
      <c r="D9" s="84">
        <v>445</v>
      </c>
      <c r="E9" s="84">
        <v>71.900000000000006</v>
      </c>
      <c r="F9" s="84">
        <f>D9+E9</f>
        <v>516.9</v>
      </c>
      <c r="G9" s="91">
        <f>F9</f>
        <v>516.9</v>
      </c>
    </row>
    <row r="10" spans="1:8" ht="47.25" hidden="1">
      <c r="A10" s="96" t="s">
        <v>112</v>
      </c>
      <c r="B10" s="108" t="s">
        <v>113</v>
      </c>
      <c r="C10" s="84"/>
      <c r="D10" s="84"/>
      <c r="E10" s="84"/>
      <c r="F10" s="84">
        <f t="shared" ref="F10:F63" si="0">D10+E10</f>
        <v>0</v>
      </c>
      <c r="G10" s="91"/>
    </row>
    <row r="11" spans="1:8" ht="48.75" customHeight="1">
      <c r="A11" s="96" t="s">
        <v>114</v>
      </c>
      <c r="B11" s="108" t="s">
        <v>115</v>
      </c>
      <c r="C11" s="84" t="s">
        <v>195</v>
      </c>
      <c r="D11" s="84">
        <v>1348.7</v>
      </c>
      <c r="E11" s="84">
        <v>-42.6</v>
      </c>
      <c r="F11" s="84">
        <f t="shared" si="0"/>
        <v>1306.1000000000001</v>
      </c>
      <c r="G11" s="91">
        <f>F11</f>
        <v>1306.1000000000001</v>
      </c>
    </row>
    <row r="12" spans="1:8" hidden="1">
      <c r="A12" s="96" t="s">
        <v>116</v>
      </c>
      <c r="B12" s="108" t="s">
        <v>117</v>
      </c>
      <c r="C12" s="84"/>
      <c r="D12" s="84"/>
      <c r="E12" s="84"/>
      <c r="F12" s="84">
        <f t="shared" si="0"/>
        <v>0</v>
      </c>
      <c r="G12" s="91"/>
    </row>
    <row r="13" spans="1:8" hidden="1">
      <c r="A13" s="96" t="s">
        <v>118</v>
      </c>
      <c r="B13" s="108" t="s">
        <v>119</v>
      </c>
      <c r="C13" s="84"/>
      <c r="D13" s="84"/>
      <c r="E13" s="84"/>
      <c r="F13" s="84">
        <f t="shared" si="0"/>
        <v>0</v>
      </c>
      <c r="G13" s="91"/>
    </row>
    <row r="14" spans="1:8" hidden="1">
      <c r="A14" s="96" t="s">
        <v>120</v>
      </c>
      <c r="B14" s="108" t="s">
        <v>121</v>
      </c>
      <c r="C14" s="84"/>
      <c r="D14" s="84"/>
      <c r="E14" s="84"/>
      <c r="F14" s="84">
        <f t="shared" si="0"/>
        <v>0</v>
      </c>
      <c r="G14" s="91"/>
    </row>
    <row r="15" spans="1:8">
      <c r="A15" s="96" t="s">
        <v>122</v>
      </c>
      <c r="B15" s="108" t="s">
        <v>119</v>
      </c>
      <c r="C15" s="84">
        <v>0</v>
      </c>
      <c r="D15" s="84">
        <v>50</v>
      </c>
      <c r="E15" s="84">
        <v>-30</v>
      </c>
      <c r="F15" s="84">
        <f t="shared" si="0"/>
        <v>20</v>
      </c>
      <c r="G15" s="91">
        <v>20</v>
      </c>
    </row>
    <row r="16" spans="1:8">
      <c r="A16" s="96" t="s">
        <v>120</v>
      </c>
      <c r="B16" s="108" t="s">
        <v>121</v>
      </c>
      <c r="C16" s="84"/>
      <c r="D16" s="84">
        <v>0</v>
      </c>
      <c r="E16" s="84">
        <v>16.600000000000001</v>
      </c>
      <c r="F16" s="84">
        <f t="shared" si="0"/>
        <v>16.600000000000001</v>
      </c>
      <c r="G16" s="91">
        <v>16.600000000000001</v>
      </c>
    </row>
    <row r="17" spans="1:7" s="175" customFormat="1" ht="20.25" customHeight="1">
      <c r="A17" s="94" t="s">
        <v>123</v>
      </c>
      <c r="B17" s="235" t="s">
        <v>124</v>
      </c>
      <c r="C17" s="52" t="str">
        <f>C18</f>
        <v>52,4</v>
      </c>
      <c r="D17" s="52">
        <f>D18</f>
        <v>108.9</v>
      </c>
      <c r="E17" s="52">
        <f>E18</f>
        <v>20.6</v>
      </c>
      <c r="F17" s="52">
        <f t="shared" si="0"/>
        <v>129.5</v>
      </c>
      <c r="G17" s="100">
        <f>G18</f>
        <v>134.19999999999999</v>
      </c>
    </row>
    <row r="18" spans="1:7" ht="21.75" customHeight="1">
      <c r="A18" s="96" t="s">
        <v>125</v>
      </c>
      <c r="B18" s="108" t="s">
        <v>126</v>
      </c>
      <c r="C18" s="84" t="s">
        <v>196</v>
      </c>
      <c r="D18" s="84">
        <v>108.9</v>
      </c>
      <c r="E18" s="84">
        <v>20.6</v>
      </c>
      <c r="F18" s="84">
        <f t="shared" si="0"/>
        <v>129.5</v>
      </c>
      <c r="G18" s="91">
        <v>134.19999999999999</v>
      </c>
    </row>
    <row r="19" spans="1:7" hidden="1">
      <c r="A19" s="96" t="s">
        <v>127</v>
      </c>
      <c r="B19" s="108" t="s">
        <v>128</v>
      </c>
      <c r="C19" s="84"/>
      <c r="D19" s="84"/>
      <c r="E19" s="84"/>
      <c r="F19" s="84">
        <f t="shared" si="0"/>
        <v>0</v>
      </c>
      <c r="G19" s="91"/>
    </row>
    <row r="20" spans="1:7" s="175" customFormat="1" ht="32.25" customHeight="1">
      <c r="A20" s="94" t="s">
        <v>129</v>
      </c>
      <c r="B20" s="235" t="s">
        <v>130</v>
      </c>
      <c r="C20" s="52">
        <f>C23+C34+C35</f>
        <v>20</v>
      </c>
      <c r="D20" s="52">
        <f>D23+D34+D35</f>
        <v>52</v>
      </c>
      <c r="E20" s="52">
        <v>0</v>
      </c>
      <c r="F20" s="52">
        <f t="shared" si="0"/>
        <v>52</v>
      </c>
      <c r="G20" s="100">
        <f>G23+G34+G35</f>
        <v>52</v>
      </c>
    </row>
    <row r="21" spans="1:7" hidden="1">
      <c r="A21" s="96" t="s">
        <v>131</v>
      </c>
      <c r="B21" s="108" t="s">
        <v>132</v>
      </c>
      <c r="C21" s="84"/>
      <c r="D21" s="84"/>
      <c r="E21" s="84"/>
      <c r="F21" s="84">
        <f t="shared" si="0"/>
        <v>0</v>
      </c>
      <c r="G21" s="91"/>
    </row>
    <row r="22" spans="1:7" ht="31.5" hidden="1">
      <c r="A22" s="96" t="s">
        <v>133</v>
      </c>
      <c r="B22" s="108" t="s">
        <v>134</v>
      </c>
      <c r="C22" s="84"/>
      <c r="D22" s="84"/>
      <c r="E22" s="84"/>
      <c r="F22" s="84">
        <f t="shared" si="0"/>
        <v>0</v>
      </c>
      <c r="G22" s="91"/>
    </row>
    <row r="23" spans="1:7" ht="21.75" customHeight="1">
      <c r="A23" s="96" t="s">
        <v>365</v>
      </c>
      <c r="B23" s="108" t="s">
        <v>135</v>
      </c>
      <c r="C23" s="84">
        <v>20</v>
      </c>
      <c r="D23" s="84">
        <v>5</v>
      </c>
      <c r="E23" s="84">
        <v>0</v>
      </c>
      <c r="F23" s="84">
        <f t="shared" si="0"/>
        <v>5</v>
      </c>
      <c r="G23" s="91">
        <v>5</v>
      </c>
    </row>
    <row r="24" spans="1:7" hidden="1">
      <c r="A24" s="96" t="s">
        <v>136</v>
      </c>
      <c r="B24" s="108" t="s">
        <v>137</v>
      </c>
      <c r="C24" s="84"/>
      <c r="D24" s="84"/>
      <c r="E24" s="84"/>
      <c r="F24" s="84">
        <f t="shared" si="0"/>
        <v>0</v>
      </c>
      <c r="G24" s="91"/>
    </row>
    <row r="25" spans="1:7" ht="31.5" hidden="1">
      <c r="A25" s="96" t="s">
        <v>138</v>
      </c>
      <c r="B25" s="108" t="s">
        <v>139</v>
      </c>
      <c r="C25" s="84"/>
      <c r="D25" s="84"/>
      <c r="E25" s="84"/>
      <c r="F25" s="84">
        <f t="shared" si="0"/>
        <v>0</v>
      </c>
      <c r="G25" s="91"/>
    </row>
    <row r="26" spans="1:7" hidden="1">
      <c r="A26" s="96" t="s">
        <v>140</v>
      </c>
      <c r="B26" s="235" t="s">
        <v>141</v>
      </c>
      <c r="C26" s="52"/>
      <c r="D26" s="52"/>
      <c r="E26" s="52"/>
      <c r="F26" s="84">
        <f t="shared" si="0"/>
        <v>0</v>
      </c>
      <c r="G26" s="91"/>
    </row>
    <row r="27" spans="1:7" hidden="1">
      <c r="A27" s="96" t="s">
        <v>197</v>
      </c>
      <c r="B27" s="108" t="s">
        <v>198</v>
      </c>
      <c r="C27" s="84"/>
      <c r="D27" s="84"/>
      <c r="E27" s="84"/>
      <c r="F27" s="84">
        <f t="shared" si="0"/>
        <v>0</v>
      </c>
      <c r="G27" s="91"/>
    </row>
    <row r="28" spans="1:7" hidden="1">
      <c r="A28" s="96" t="s">
        <v>199</v>
      </c>
      <c r="B28" s="108" t="s">
        <v>200</v>
      </c>
      <c r="C28" s="84"/>
      <c r="D28" s="84"/>
      <c r="E28" s="84"/>
      <c r="F28" s="84">
        <f t="shared" si="0"/>
        <v>0</v>
      </c>
      <c r="G28" s="91"/>
    </row>
    <row r="29" spans="1:7" hidden="1">
      <c r="A29" s="96" t="s">
        <v>201</v>
      </c>
      <c r="B29" s="108" t="s">
        <v>202</v>
      </c>
      <c r="C29" s="84"/>
      <c r="D29" s="84"/>
      <c r="E29" s="84"/>
      <c r="F29" s="84">
        <f t="shared" si="0"/>
        <v>0</v>
      </c>
      <c r="G29" s="91"/>
    </row>
    <row r="30" spans="1:7" hidden="1">
      <c r="A30" s="96" t="s">
        <v>203</v>
      </c>
      <c r="B30" s="108" t="s">
        <v>204</v>
      </c>
      <c r="C30" s="84"/>
      <c r="D30" s="84"/>
      <c r="E30" s="84"/>
      <c r="F30" s="84">
        <f t="shared" si="0"/>
        <v>0</v>
      </c>
      <c r="G30" s="91"/>
    </row>
    <row r="31" spans="1:7" hidden="1">
      <c r="A31" s="96" t="s">
        <v>205</v>
      </c>
      <c r="B31" s="108" t="s">
        <v>206</v>
      </c>
      <c r="C31" s="84"/>
      <c r="D31" s="84"/>
      <c r="E31" s="84"/>
      <c r="F31" s="84">
        <f t="shared" si="0"/>
        <v>0</v>
      </c>
      <c r="G31" s="91"/>
    </row>
    <row r="32" spans="1:7" hidden="1">
      <c r="A32" s="96" t="s">
        <v>207</v>
      </c>
      <c r="B32" s="108" t="s">
        <v>208</v>
      </c>
      <c r="C32" s="84"/>
      <c r="D32" s="84"/>
      <c r="E32" s="84"/>
      <c r="F32" s="84">
        <f t="shared" si="0"/>
        <v>0</v>
      </c>
      <c r="G32" s="91"/>
    </row>
    <row r="33" spans="1:7" hidden="1">
      <c r="A33" s="96" t="s">
        <v>209</v>
      </c>
      <c r="B33" s="108" t="s">
        <v>143</v>
      </c>
      <c r="C33" s="84"/>
      <c r="D33" s="84"/>
      <c r="E33" s="84"/>
      <c r="F33" s="84">
        <f t="shared" si="0"/>
        <v>0</v>
      </c>
      <c r="G33" s="91"/>
    </row>
    <row r="34" spans="1:7" ht="30.75" customHeight="1">
      <c r="A34" s="96" t="s">
        <v>366</v>
      </c>
      <c r="B34" s="108" t="s">
        <v>137</v>
      </c>
      <c r="C34" s="84">
        <v>0</v>
      </c>
      <c r="D34" s="84">
        <v>42</v>
      </c>
      <c r="E34" s="84">
        <v>0</v>
      </c>
      <c r="F34" s="84">
        <f t="shared" si="0"/>
        <v>42</v>
      </c>
      <c r="G34" s="91">
        <v>42</v>
      </c>
    </row>
    <row r="35" spans="1:7" ht="31.5">
      <c r="A35" s="96" t="s">
        <v>138</v>
      </c>
      <c r="B35" s="108" t="s">
        <v>139</v>
      </c>
      <c r="C35" s="84">
        <v>0</v>
      </c>
      <c r="D35" s="84">
        <v>5</v>
      </c>
      <c r="E35" s="84">
        <v>0</v>
      </c>
      <c r="F35" s="84">
        <f t="shared" si="0"/>
        <v>5</v>
      </c>
      <c r="G35" s="91">
        <v>5</v>
      </c>
    </row>
    <row r="36" spans="1:7" hidden="1">
      <c r="A36" s="94" t="s">
        <v>140</v>
      </c>
      <c r="B36" s="235" t="s">
        <v>141</v>
      </c>
      <c r="C36" s="52">
        <f>C37</f>
        <v>0</v>
      </c>
      <c r="D36" s="52"/>
      <c r="E36" s="52"/>
      <c r="F36" s="84">
        <f t="shared" si="0"/>
        <v>0</v>
      </c>
      <c r="G36" s="100">
        <f>G37</f>
        <v>0</v>
      </c>
    </row>
    <row r="37" spans="1:7" hidden="1">
      <c r="A37" s="96" t="s">
        <v>142</v>
      </c>
      <c r="B37" s="108" t="s">
        <v>143</v>
      </c>
      <c r="C37" s="84">
        <v>0</v>
      </c>
      <c r="D37" s="84"/>
      <c r="E37" s="84"/>
      <c r="F37" s="84">
        <f t="shared" si="0"/>
        <v>0</v>
      </c>
      <c r="G37" s="91"/>
    </row>
    <row r="38" spans="1:7" s="175" customFormat="1" ht="24" customHeight="1">
      <c r="A38" s="94" t="s">
        <v>144</v>
      </c>
      <c r="B38" s="235" t="s">
        <v>145</v>
      </c>
      <c r="C38" s="52">
        <f>C42</f>
        <v>100</v>
      </c>
      <c r="D38" s="52">
        <f>D41+D42</f>
        <v>17</v>
      </c>
      <c r="E38" s="52">
        <f>E41+E42</f>
        <v>-17</v>
      </c>
      <c r="F38" s="52">
        <f t="shared" si="0"/>
        <v>0</v>
      </c>
      <c r="G38" s="100">
        <f>G41+G42</f>
        <v>0</v>
      </c>
    </row>
    <row r="39" spans="1:7" hidden="1">
      <c r="A39" s="96" t="s">
        <v>146</v>
      </c>
      <c r="B39" s="108" t="s">
        <v>147</v>
      </c>
      <c r="C39" s="84"/>
      <c r="D39" s="84"/>
      <c r="E39" s="84"/>
      <c r="F39" s="84">
        <f t="shared" si="0"/>
        <v>0</v>
      </c>
      <c r="G39" s="91"/>
    </row>
    <row r="40" spans="1:7" hidden="1">
      <c r="A40" s="96" t="s">
        <v>148</v>
      </c>
      <c r="B40" s="108" t="s">
        <v>149</v>
      </c>
      <c r="C40" s="84"/>
      <c r="D40" s="84"/>
      <c r="E40" s="84"/>
      <c r="F40" s="84">
        <f t="shared" si="0"/>
        <v>0</v>
      </c>
      <c r="G40" s="91"/>
    </row>
    <row r="41" spans="1:7">
      <c r="A41" s="96" t="s">
        <v>148</v>
      </c>
      <c r="B41" s="235" t="s">
        <v>149</v>
      </c>
      <c r="C41" s="84"/>
      <c r="D41" s="84">
        <v>1</v>
      </c>
      <c r="E41" s="84">
        <v>-1</v>
      </c>
      <c r="F41" s="84">
        <f t="shared" si="0"/>
        <v>0</v>
      </c>
      <c r="G41" s="91">
        <v>0</v>
      </c>
    </row>
    <row r="42" spans="1:7" ht="18" customHeight="1">
      <c r="A42" s="96" t="s">
        <v>150</v>
      </c>
      <c r="B42" s="108" t="s">
        <v>151</v>
      </c>
      <c r="C42" s="84">
        <v>100</v>
      </c>
      <c r="D42" s="84">
        <v>16</v>
      </c>
      <c r="E42" s="84">
        <v>-16</v>
      </c>
      <c r="F42" s="84">
        <f t="shared" si="0"/>
        <v>0</v>
      </c>
      <c r="G42" s="91">
        <v>0</v>
      </c>
    </row>
    <row r="43" spans="1:7" hidden="1">
      <c r="A43" s="96" t="s">
        <v>152</v>
      </c>
      <c r="B43" s="108" t="s">
        <v>153</v>
      </c>
      <c r="C43" s="84"/>
      <c r="D43" s="84"/>
      <c r="E43" s="84"/>
      <c r="F43" s="84">
        <f t="shared" si="0"/>
        <v>0</v>
      </c>
      <c r="G43" s="91"/>
    </row>
    <row r="44" spans="1:7" hidden="1">
      <c r="A44" s="96" t="s">
        <v>154</v>
      </c>
      <c r="B44" s="108" t="s">
        <v>155</v>
      </c>
      <c r="C44" s="84"/>
      <c r="D44" s="84"/>
      <c r="E44" s="84"/>
      <c r="F44" s="84">
        <f t="shared" si="0"/>
        <v>0</v>
      </c>
      <c r="G44" s="91"/>
    </row>
    <row r="45" spans="1:7" hidden="1">
      <c r="A45" s="96" t="s">
        <v>156</v>
      </c>
      <c r="B45" s="108" t="s">
        <v>157</v>
      </c>
      <c r="C45" s="84"/>
      <c r="D45" s="84"/>
      <c r="E45" s="84"/>
      <c r="F45" s="84">
        <f t="shared" si="0"/>
        <v>0</v>
      </c>
      <c r="G45" s="91"/>
    </row>
    <row r="46" spans="1:7" hidden="1">
      <c r="A46" s="96" t="s">
        <v>158</v>
      </c>
      <c r="B46" s="108" t="s">
        <v>159</v>
      </c>
      <c r="C46" s="84"/>
      <c r="D46" s="84"/>
      <c r="E46" s="84"/>
      <c r="F46" s="84">
        <f t="shared" si="0"/>
        <v>0</v>
      </c>
      <c r="G46" s="91"/>
    </row>
    <row r="47" spans="1:7" hidden="1">
      <c r="A47" s="96" t="s">
        <v>160</v>
      </c>
      <c r="B47" s="108" t="s">
        <v>161</v>
      </c>
      <c r="C47" s="84"/>
      <c r="D47" s="84"/>
      <c r="E47" s="84"/>
      <c r="F47" s="84">
        <f t="shared" si="0"/>
        <v>0</v>
      </c>
      <c r="G47" s="91"/>
    </row>
    <row r="48" spans="1:7" hidden="1">
      <c r="A48" s="96" t="s">
        <v>162</v>
      </c>
      <c r="B48" s="108" t="s">
        <v>163</v>
      </c>
      <c r="C48" s="84"/>
      <c r="D48" s="84"/>
      <c r="E48" s="84"/>
      <c r="F48" s="84">
        <f t="shared" si="0"/>
        <v>0</v>
      </c>
      <c r="G48" s="91"/>
    </row>
    <row r="49" spans="1:7" hidden="1">
      <c r="A49" s="96" t="s">
        <v>164</v>
      </c>
      <c r="B49" s="108" t="s">
        <v>165</v>
      </c>
      <c r="C49" s="84"/>
      <c r="D49" s="84"/>
      <c r="E49" s="84"/>
      <c r="F49" s="84">
        <f t="shared" si="0"/>
        <v>0</v>
      </c>
      <c r="G49" s="91"/>
    </row>
    <row r="50" spans="1:7" hidden="1">
      <c r="A50" s="96" t="s">
        <v>166</v>
      </c>
      <c r="B50" s="108" t="s">
        <v>167</v>
      </c>
      <c r="C50" s="84"/>
      <c r="D50" s="84"/>
      <c r="E50" s="84"/>
      <c r="F50" s="84">
        <f t="shared" si="0"/>
        <v>0</v>
      </c>
      <c r="G50" s="91"/>
    </row>
    <row r="51" spans="1:7" hidden="1">
      <c r="A51" s="96" t="s">
        <v>168</v>
      </c>
      <c r="B51" s="108" t="s">
        <v>169</v>
      </c>
      <c r="C51" s="84"/>
      <c r="D51" s="84"/>
      <c r="E51" s="84"/>
      <c r="F51" s="84">
        <f t="shared" si="0"/>
        <v>0</v>
      </c>
      <c r="G51" s="91"/>
    </row>
    <row r="52" spans="1:7" s="175" customFormat="1" ht="22.5" customHeight="1">
      <c r="A52" s="94" t="s">
        <v>170</v>
      </c>
      <c r="B52" s="235" t="s">
        <v>171</v>
      </c>
      <c r="C52" s="52" t="str">
        <f>C53</f>
        <v>913,8</v>
      </c>
      <c r="D52" s="52">
        <f>D53</f>
        <v>1293.0999999999999</v>
      </c>
      <c r="E52" s="52">
        <f>E53</f>
        <v>-561.79999999999995</v>
      </c>
      <c r="F52" s="52">
        <f t="shared" si="0"/>
        <v>731.3</v>
      </c>
      <c r="G52" s="100">
        <f>G53</f>
        <v>731.3</v>
      </c>
    </row>
    <row r="53" spans="1:7" ht="17.25" customHeight="1">
      <c r="A53" s="96" t="s">
        <v>172</v>
      </c>
      <c r="B53" s="108" t="s">
        <v>173</v>
      </c>
      <c r="C53" s="84" t="s">
        <v>210</v>
      </c>
      <c r="D53" s="84">
        <v>1293.0999999999999</v>
      </c>
      <c r="E53" s="84">
        <v>-561.79999999999995</v>
      </c>
      <c r="F53" s="84">
        <f t="shared" si="0"/>
        <v>731.3</v>
      </c>
      <c r="G53" s="91">
        <v>731.3</v>
      </c>
    </row>
    <row r="54" spans="1:7" hidden="1">
      <c r="A54" s="96" t="s">
        <v>174</v>
      </c>
      <c r="B54" s="108" t="s">
        <v>175</v>
      </c>
      <c r="C54" s="84"/>
      <c r="D54" s="84"/>
      <c r="E54" s="84"/>
      <c r="F54" s="84">
        <f t="shared" si="0"/>
        <v>0</v>
      </c>
      <c r="G54" s="91"/>
    </row>
    <row r="55" spans="1:7" hidden="1">
      <c r="A55" s="96" t="s">
        <v>176</v>
      </c>
      <c r="B55" s="108" t="s">
        <v>177</v>
      </c>
      <c r="C55" s="84"/>
      <c r="D55" s="84"/>
      <c r="E55" s="84"/>
      <c r="F55" s="84">
        <f t="shared" si="0"/>
        <v>0</v>
      </c>
      <c r="G55" s="91"/>
    </row>
    <row r="56" spans="1:7" ht="31.5" hidden="1">
      <c r="A56" s="96" t="s">
        <v>178</v>
      </c>
      <c r="B56" s="108" t="s">
        <v>179</v>
      </c>
      <c r="C56" s="84"/>
      <c r="D56" s="84"/>
      <c r="E56" s="84"/>
      <c r="F56" s="84">
        <f t="shared" si="0"/>
        <v>0</v>
      </c>
      <c r="G56" s="91"/>
    </row>
    <row r="57" spans="1:7" hidden="1">
      <c r="A57" s="96" t="s">
        <v>180</v>
      </c>
      <c r="B57" s="108" t="s">
        <v>181</v>
      </c>
      <c r="C57" s="84"/>
      <c r="D57" s="84"/>
      <c r="E57" s="84"/>
      <c r="F57" s="84">
        <f t="shared" si="0"/>
        <v>0</v>
      </c>
      <c r="G57" s="91"/>
    </row>
    <row r="58" spans="1:7" hidden="1">
      <c r="A58" s="96" t="s">
        <v>182</v>
      </c>
      <c r="B58" s="108" t="s">
        <v>183</v>
      </c>
      <c r="C58" s="84"/>
      <c r="D58" s="84"/>
      <c r="E58" s="84"/>
      <c r="F58" s="84">
        <f t="shared" si="0"/>
        <v>0</v>
      </c>
      <c r="G58" s="91"/>
    </row>
    <row r="59" spans="1:7" hidden="1">
      <c r="A59" s="96" t="s">
        <v>184</v>
      </c>
      <c r="B59" s="108" t="s">
        <v>185</v>
      </c>
      <c r="C59" s="84"/>
      <c r="D59" s="84"/>
      <c r="E59" s="84"/>
      <c r="F59" s="84">
        <f t="shared" si="0"/>
        <v>0</v>
      </c>
      <c r="G59" s="91"/>
    </row>
    <row r="60" spans="1:7" hidden="1">
      <c r="A60" s="96" t="s">
        <v>186</v>
      </c>
      <c r="B60" s="108" t="s">
        <v>187</v>
      </c>
      <c r="C60" s="84"/>
      <c r="D60" s="84"/>
      <c r="E60" s="84"/>
      <c r="F60" s="84">
        <f t="shared" si="0"/>
        <v>0</v>
      </c>
      <c r="G60" s="91"/>
    </row>
    <row r="61" spans="1:7" s="175" customFormat="1" ht="15.75" customHeight="1">
      <c r="A61" s="94" t="s">
        <v>188</v>
      </c>
      <c r="B61" s="235" t="s">
        <v>189</v>
      </c>
      <c r="C61" s="52" t="str">
        <f>C62</f>
        <v>1293,4</v>
      </c>
      <c r="D61" s="52">
        <f>D62</f>
        <v>1698</v>
      </c>
      <c r="E61" s="52">
        <f>E62</f>
        <v>770.3</v>
      </c>
      <c r="F61" s="52">
        <f t="shared" si="0"/>
        <v>2468.3000000000002</v>
      </c>
      <c r="G61" s="100">
        <f>G62</f>
        <v>2468.3000000000002</v>
      </c>
    </row>
    <row r="62" spans="1:7" ht="18" customHeight="1">
      <c r="A62" s="96" t="s">
        <v>190</v>
      </c>
      <c r="B62" s="108" t="s">
        <v>191</v>
      </c>
      <c r="C62" s="84" t="s">
        <v>211</v>
      </c>
      <c r="D62" s="84">
        <v>1698</v>
      </c>
      <c r="E62" s="84">
        <v>770.3</v>
      </c>
      <c r="F62" s="84">
        <f t="shared" si="0"/>
        <v>2468.3000000000002</v>
      </c>
      <c r="G62" s="91">
        <f>F62</f>
        <v>2468.3000000000002</v>
      </c>
    </row>
    <row r="63" spans="1:7" s="175" customFormat="1" ht="20.25" customHeight="1">
      <c r="A63" s="94" t="s">
        <v>447</v>
      </c>
      <c r="B63" s="251" t="s">
        <v>192</v>
      </c>
      <c r="C63" s="52" t="s">
        <v>212</v>
      </c>
      <c r="D63" s="52">
        <v>34</v>
      </c>
      <c r="E63" s="52">
        <v>217</v>
      </c>
      <c r="F63" s="52">
        <f t="shared" si="0"/>
        <v>251</v>
      </c>
      <c r="G63" s="100">
        <f>F63</f>
        <v>251</v>
      </c>
    </row>
    <row r="64" spans="1:7" ht="21.75" customHeight="1">
      <c r="A64" s="244" t="s">
        <v>193</v>
      </c>
      <c r="B64" s="245"/>
      <c r="C64" s="100">
        <f>C8+C17+C20+C38+C52+C61+C63</f>
        <v>3742.5000000000005</v>
      </c>
      <c r="D64" s="100">
        <f>D8+D17+D20+D38+D52+D61+D63</f>
        <v>5046.7</v>
      </c>
      <c r="E64" s="100">
        <f t="shared" ref="E64:G64" si="1">E8+E17+E20+E38+E52+E61+E63</f>
        <v>445</v>
      </c>
      <c r="F64" s="100">
        <f t="shared" si="1"/>
        <v>5491.7</v>
      </c>
      <c r="G64" s="100">
        <f t="shared" si="1"/>
        <v>5496.4</v>
      </c>
    </row>
    <row r="65" spans="2:6">
      <c r="B65" s="246"/>
      <c r="C65" s="246"/>
      <c r="D65" s="246"/>
      <c r="E65" s="246"/>
      <c r="F65" s="246"/>
    </row>
    <row r="66" spans="2:6">
      <c r="B66" s="246"/>
      <c r="C66" s="246"/>
      <c r="D66" s="246"/>
      <c r="E66" s="246"/>
      <c r="F66" s="246"/>
    </row>
    <row r="67" spans="2:6">
      <c r="B67" s="246"/>
      <c r="C67" s="246"/>
      <c r="D67" s="246"/>
      <c r="E67" s="246"/>
      <c r="F67" s="246"/>
    </row>
    <row r="68" spans="2:6">
      <c r="B68" s="246"/>
      <c r="C68" s="246"/>
      <c r="D68" s="246"/>
      <c r="E68" s="246"/>
      <c r="F68" s="246"/>
    </row>
    <row r="69" spans="2:6">
      <c r="B69" s="246"/>
      <c r="C69" s="246"/>
      <c r="D69" s="246"/>
      <c r="E69" s="246"/>
      <c r="F69" s="246"/>
    </row>
    <row r="70" spans="2:6">
      <c r="B70" s="246"/>
      <c r="C70" s="246"/>
      <c r="D70" s="246"/>
      <c r="E70" s="246"/>
      <c r="F70" s="246"/>
    </row>
    <row r="71" spans="2:6">
      <c r="B71" s="246"/>
      <c r="C71" s="246"/>
      <c r="D71" s="246"/>
      <c r="E71" s="246"/>
      <c r="F71" s="246"/>
    </row>
    <row r="72" spans="2:6">
      <c r="B72" s="246"/>
      <c r="C72" s="246"/>
      <c r="D72" s="246"/>
      <c r="E72" s="246"/>
      <c r="F72" s="246"/>
    </row>
    <row r="73" spans="2:6">
      <c r="B73" s="246"/>
      <c r="C73" s="246"/>
      <c r="D73" s="246"/>
      <c r="E73" s="246"/>
      <c r="F73" s="246"/>
    </row>
    <row r="74" spans="2:6">
      <c r="B74" s="246"/>
      <c r="C74" s="246"/>
      <c r="D74" s="246"/>
      <c r="E74" s="246"/>
      <c r="F74" s="246"/>
    </row>
    <row r="75" spans="2:6">
      <c r="B75" s="246"/>
      <c r="C75" s="246"/>
      <c r="D75" s="246"/>
      <c r="E75" s="246"/>
      <c r="F75" s="246"/>
    </row>
    <row r="76" spans="2:6">
      <c r="B76" s="246"/>
      <c r="C76" s="246"/>
      <c r="D76" s="246"/>
      <c r="E76" s="246"/>
      <c r="F76" s="246"/>
    </row>
    <row r="77" spans="2:6">
      <c r="B77" s="246"/>
      <c r="C77" s="246"/>
      <c r="D77" s="246"/>
      <c r="E77" s="246"/>
      <c r="F77" s="246"/>
    </row>
    <row r="78" spans="2:6">
      <c r="B78" s="246"/>
      <c r="C78" s="246"/>
      <c r="D78" s="246"/>
      <c r="E78" s="246"/>
      <c r="F78" s="246"/>
    </row>
    <row r="79" spans="2:6">
      <c r="B79" s="246"/>
      <c r="C79" s="246"/>
      <c r="D79" s="246"/>
      <c r="E79" s="246"/>
      <c r="F79" s="246"/>
    </row>
    <row r="80" spans="2:6">
      <c r="B80" s="246"/>
      <c r="C80" s="246"/>
      <c r="D80" s="246"/>
      <c r="E80" s="246"/>
      <c r="F80" s="246"/>
    </row>
    <row r="81" spans="2:6">
      <c r="B81" s="246"/>
      <c r="C81" s="246"/>
      <c r="D81" s="246"/>
      <c r="E81" s="246"/>
      <c r="F81" s="246"/>
    </row>
    <row r="82" spans="2:6">
      <c r="B82" s="246"/>
      <c r="C82" s="246"/>
      <c r="D82" s="246"/>
      <c r="E82" s="246"/>
      <c r="F82" s="246"/>
    </row>
    <row r="83" spans="2:6">
      <c r="B83" s="246"/>
      <c r="C83" s="246"/>
      <c r="D83" s="246"/>
      <c r="E83" s="246"/>
      <c r="F83" s="246"/>
    </row>
    <row r="84" spans="2:6">
      <c r="B84" s="246"/>
      <c r="C84" s="246"/>
      <c r="D84" s="246"/>
      <c r="E84" s="246"/>
      <c r="F84" s="246"/>
    </row>
    <row r="85" spans="2:6">
      <c r="B85" s="246"/>
      <c r="C85" s="246"/>
      <c r="D85" s="246"/>
      <c r="E85" s="246"/>
      <c r="F85" s="246"/>
    </row>
    <row r="86" spans="2:6">
      <c r="B86" s="246"/>
      <c r="C86" s="246"/>
      <c r="D86" s="246"/>
      <c r="E86" s="246"/>
      <c r="F86" s="246"/>
    </row>
    <row r="87" spans="2:6">
      <c r="B87" s="246"/>
      <c r="C87" s="246"/>
      <c r="D87" s="246"/>
      <c r="E87" s="246"/>
      <c r="F87" s="246"/>
    </row>
    <row r="88" spans="2:6">
      <c r="B88" s="246"/>
      <c r="C88" s="246"/>
      <c r="D88" s="246"/>
      <c r="E88" s="246"/>
      <c r="F88" s="246"/>
    </row>
    <row r="89" spans="2:6">
      <c r="B89" s="246"/>
      <c r="C89" s="246"/>
      <c r="D89" s="246"/>
      <c r="E89" s="246"/>
      <c r="F89" s="246"/>
    </row>
    <row r="90" spans="2:6">
      <c r="B90" s="246"/>
      <c r="C90" s="246"/>
      <c r="D90" s="246"/>
      <c r="E90" s="246"/>
      <c r="F90" s="246"/>
    </row>
    <row r="91" spans="2:6">
      <c r="B91" s="246"/>
      <c r="C91" s="246"/>
      <c r="D91" s="246"/>
      <c r="E91" s="246"/>
      <c r="F91" s="246"/>
    </row>
    <row r="92" spans="2:6">
      <c r="B92" s="246"/>
      <c r="C92" s="246"/>
      <c r="D92" s="246"/>
      <c r="E92" s="246"/>
      <c r="F92" s="246"/>
    </row>
    <row r="93" spans="2:6">
      <c r="B93" s="246"/>
      <c r="C93" s="246"/>
      <c r="D93" s="246"/>
      <c r="E93" s="246"/>
      <c r="F93" s="246"/>
    </row>
    <row r="94" spans="2:6">
      <c r="B94" s="246"/>
      <c r="C94" s="246"/>
      <c r="D94" s="246"/>
      <c r="E94" s="246"/>
      <c r="F94" s="246"/>
    </row>
    <row r="95" spans="2:6">
      <c r="B95" s="246"/>
      <c r="C95" s="246"/>
      <c r="D95" s="246"/>
      <c r="E95" s="246"/>
      <c r="F95" s="246"/>
    </row>
    <row r="96" spans="2:6">
      <c r="B96" s="246"/>
      <c r="C96" s="246"/>
      <c r="D96" s="246"/>
      <c r="E96" s="246"/>
      <c r="F96" s="246"/>
    </row>
    <row r="97" spans="2:6">
      <c r="B97" s="246"/>
      <c r="C97" s="246"/>
      <c r="D97" s="246"/>
      <c r="E97" s="246"/>
      <c r="F97" s="246"/>
    </row>
    <row r="98" spans="2:6">
      <c r="B98" s="246"/>
      <c r="C98" s="246"/>
      <c r="D98" s="246"/>
      <c r="E98" s="246"/>
      <c r="F98" s="246"/>
    </row>
    <row r="99" spans="2:6">
      <c r="B99" s="246"/>
      <c r="C99" s="246"/>
      <c r="D99" s="246"/>
      <c r="E99" s="246"/>
      <c r="F99" s="246"/>
    </row>
    <row r="100" spans="2:6">
      <c r="B100" s="246"/>
      <c r="C100" s="246"/>
      <c r="D100" s="246"/>
      <c r="E100" s="246"/>
      <c r="F100" s="246"/>
    </row>
    <row r="101" spans="2:6">
      <c r="B101" s="246"/>
      <c r="C101" s="246"/>
      <c r="D101" s="246"/>
      <c r="E101" s="246"/>
      <c r="F101" s="246"/>
    </row>
    <row r="102" spans="2:6">
      <c r="B102" s="246"/>
      <c r="C102" s="246"/>
      <c r="D102" s="246"/>
      <c r="E102" s="246"/>
      <c r="F102" s="246"/>
    </row>
    <row r="103" spans="2:6">
      <c r="B103" s="246"/>
      <c r="C103" s="246"/>
      <c r="D103" s="246"/>
      <c r="E103" s="246"/>
      <c r="F103" s="246"/>
    </row>
    <row r="104" spans="2:6">
      <c r="B104" s="246"/>
      <c r="C104" s="246"/>
      <c r="D104" s="246"/>
      <c r="E104" s="246"/>
      <c r="F104" s="246"/>
    </row>
    <row r="105" spans="2:6">
      <c r="B105" s="246"/>
      <c r="C105" s="246"/>
      <c r="D105" s="246"/>
      <c r="E105" s="246"/>
      <c r="F105" s="246"/>
    </row>
    <row r="106" spans="2:6">
      <c r="B106" s="246"/>
      <c r="C106" s="246"/>
      <c r="D106" s="246"/>
      <c r="E106" s="246"/>
      <c r="F106" s="246"/>
    </row>
    <row r="107" spans="2:6">
      <c r="B107" s="246"/>
      <c r="C107" s="246"/>
      <c r="D107" s="246"/>
      <c r="E107" s="246"/>
      <c r="F107" s="246"/>
    </row>
    <row r="108" spans="2:6">
      <c r="B108" s="246"/>
      <c r="C108" s="246"/>
      <c r="D108" s="246"/>
      <c r="E108" s="246"/>
      <c r="F108" s="246"/>
    </row>
    <row r="109" spans="2:6">
      <c r="B109" s="246"/>
      <c r="C109" s="246"/>
      <c r="D109" s="246"/>
      <c r="E109" s="246"/>
      <c r="F109" s="246"/>
    </row>
    <row r="110" spans="2:6">
      <c r="B110" s="246"/>
      <c r="C110" s="246"/>
      <c r="D110" s="246"/>
      <c r="E110" s="246"/>
      <c r="F110" s="246"/>
    </row>
    <row r="111" spans="2:6">
      <c r="B111" s="246"/>
      <c r="C111" s="246"/>
      <c r="D111" s="246"/>
      <c r="E111" s="246"/>
      <c r="F111" s="246"/>
    </row>
    <row r="112" spans="2:6">
      <c r="B112" s="246"/>
      <c r="C112" s="246"/>
      <c r="D112" s="246"/>
      <c r="E112" s="246"/>
      <c r="F112" s="246"/>
    </row>
    <row r="113" spans="2:6">
      <c r="B113" s="246"/>
      <c r="C113" s="246"/>
      <c r="D113" s="246"/>
      <c r="E113" s="246"/>
      <c r="F113" s="246"/>
    </row>
    <row r="114" spans="2:6">
      <c r="B114" s="246"/>
      <c r="C114" s="246"/>
      <c r="D114" s="246"/>
      <c r="E114" s="246"/>
      <c r="F114" s="246"/>
    </row>
    <row r="115" spans="2:6">
      <c r="B115" s="246"/>
      <c r="C115" s="246"/>
      <c r="D115" s="246"/>
      <c r="E115" s="246"/>
      <c r="F115" s="246"/>
    </row>
    <row r="116" spans="2:6">
      <c r="B116" s="246"/>
      <c r="C116" s="246"/>
      <c r="D116" s="246"/>
      <c r="E116" s="246"/>
      <c r="F116" s="246"/>
    </row>
  </sheetData>
  <mergeCells count="9">
    <mergeCell ref="B1:G1"/>
    <mergeCell ref="A3:G3"/>
    <mergeCell ref="F4:G4"/>
    <mergeCell ref="A5:A6"/>
    <mergeCell ref="B5:B6"/>
    <mergeCell ref="F5:F6"/>
    <mergeCell ref="G5:G6"/>
    <mergeCell ref="E5:E6"/>
    <mergeCell ref="D5:D6"/>
  </mergeCells>
  <pageMargins left="0.74803149606299213" right="0.39370078740157483" top="0.27559055118110237" bottom="0.19685039370078741" header="0.27559055118110237" footer="0.27559055118110237"/>
  <pageSetup paperSize="9" scale="69" fitToHeight="0" orientation="portrait" r:id="rId1"/>
  <headerFooter alignWithMargins="0"/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02"/>
  <sheetViews>
    <sheetView view="pageBreakPreview" topLeftCell="A90" zoomScaleNormal="100" zoomScaleSheetLayoutView="100" workbookViewId="0">
      <selection activeCell="H66" sqref="H66"/>
    </sheetView>
  </sheetViews>
  <sheetFormatPr defaultRowHeight="103.5" customHeight="1"/>
  <cols>
    <col min="1" max="1" width="6.7109375" style="183" customWidth="1"/>
    <col min="2" max="2" width="74.28515625" style="182" customWidth="1"/>
    <col min="3" max="3" width="11" style="184" customWidth="1"/>
    <col min="4" max="4" width="13.85546875" style="184" customWidth="1"/>
    <col min="5" max="5" width="17.140625" style="184" customWidth="1"/>
    <col min="6" max="6" width="10.140625" style="184" customWidth="1"/>
    <col min="7" max="7" width="11.28515625" style="184" hidden="1" customWidth="1"/>
    <col min="8" max="8" width="12.7109375" style="184" customWidth="1"/>
    <col min="9" max="9" width="15.42578125" style="184" customWidth="1"/>
    <col min="10" max="10" width="0.28515625" style="226" hidden="1" customWidth="1"/>
    <col min="11" max="11" width="11.7109375" style="226" bestFit="1" customWidth="1"/>
    <col min="12" max="255" width="9.140625" style="226"/>
    <col min="256" max="256" width="3.5703125" style="226" customWidth="1"/>
    <col min="257" max="257" width="40.85546875" style="226" customWidth="1"/>
    <col min="258" max="258" width="5.140625" style="226" customWidth="1"/>
    <col min="259" max="260" width="4.28515625" style="226" customWidth="1"/>
    <col min="261" max="261" width="8.5703125" style="226" customWidth="1"/>
    <col min="262" max="262" width="6.7109375" style="226" customWidth="1"/>
    <col min="263" max="263" width="11.28515625" style="226" customWidth="1"/>
    <col min="264" max="264" width="12.28515625" style="226" customWidth="1"/>
    <col min="265" max="511" width="9.140625" style="226"/>
    <col min="512" max="512" width="3.5703125" style="226" customWidth="1"/>
    <col min="513" max="513" width="40.85546875" style="226" customWidth="1"/>
    <col min="514" max="514" width="5.140625" style="226" customWidth="1"/>
    <col min="515" max="516" width="4.28515625" style="226" customWidth="1"/>
    <col min="517" max="517" width="8.5703125" style="226" customWidth="1"/>
    <col min="518" max="518" width="6.7109375" style="226" customWidth="1"/>
    <col min="519" max="519" width="11.28515625" style="226" customWidth="1"/>
    <col min="520" max="520" width="12.28515625" style="226" customWidth="1"/>
    <col min="521" max="767" width="9.140625" style="226"/>
    <col min="768" max="768" width="3.5703125" style="226" customWidth="1"/>
    <col min="769" max="769" width="40.85546875" style="226" customWidth="1"/>
    <col min="770" max="770" width="5.140625" style="226" customWidth="1"/>
    <col min="771" max="772" width="4.28515625" style="226" customWidth="1"/>
    <col min="773" max="773" width="8.5703125" style="226" customWidth="1"/>
    <col min="774" max="774" width="6.7109375" style="226" customWidth="1"/>
    <col min="775" max="775" width="11.28515625" style="226" customWidth="1"/>
    <col min="776" max="776" width="12.28515625" style="226" customWidth="1"/>
    <col min="777" max="1023" width="9.140625" style="226"/>
    <col min="1024" max="1024" width="3.5703125" style="226" customWidth="1"/>
    <col min="1025" max="1025" width="40.85546875" style="226" customWidth="1"/>
    <col min="1026" max="1026" width="5.140625" style="226" customWidth="1"/>
    <col min="1027" max="1028" width="4.28515625" style="226" customWidth="1"/>
    <col min="1029" max="1029" width="8.5703125" style="226" customWidth="1"/>
    <col min="1030" max="1030" width="6.7109375" style="226" customWidth="1"/>
    <col min="1031" max="1031" width="11.28515625" style="226" customWidth="1"/>
    <col min="1032" max="1032" width="12.28515625" style="226" customWidth="1"/>
    <col min="1033" max="1279" width="9.140625" style="226"/>
    <col min="1280" max="1280" width="3.5703125" style="226" customWidth="1"/>
    <col min="1281" max="1281" width="40.85546875" style="226" customWidth="1"/>
    <col min="1282" max="1282" width="5.140625" style="226" customWidth="1"/>
    <col min="1283" max="1284" width="4.28515625" style="226" customWidth="1"/>
    <col min="1285" max="1285" width="8.5703125" style="226" customWidth="1"/>
    <col min="1286" max="1286" width="6.7109375" style="226" customWidth="1"/>
    <col min="1287" max="1287" width="11.28515625" style="226" customWidth="1"/>
    <col min="1288" max="1288" width="12.28515625" style="226" customWidth="1"/>
    <col min="1289" max="1535" width="9.140625" style="226"/>
    <col min="1536" max="1536" width="3.5703125" style="226" customWidth="1"/>
    <col min="1537" max="1537" width="40.85546875" style="226" customWidth="1"/>
    <col min="1538" max="1538" width="5.140625" style="226" customWidth="1"/>
    <col min="1539" max="1540" width="4.28515625" style="226" customWidth="1"/>
    <col min="1541" max="1541" width="8.5703125" style="226" customWidth="1"/>
    <col min="1542" max="1542" width="6.7109375" style="226" customWidth="1"/>
    <col min="1543" max="1543" width="11.28515625" style="226" customWidth="1"/>
    <col min="1544" max="1544" width="12.28515625" style="226" customWidth="1"/>
    <col min="1545" max="1791" width="9.140625" style="226"/>
    <col min="1792" max="1792" width="3.5703125" style="226" customWidth="1"/>
    <col min="1793" max="1793" width="40.85546875" style="226" customWidth="1"/>
    <col min="1794" max="1794" width="5.140625" style="226" customWidth="1"/>
    <col min="1795" max="1796" width="4.28515625" style="226" customWidth="1"/>
    <col min="1797" max="1797" width="8.5703125" style="226" customWidth="1"/>
    <col min="1798" max="1798" width="6.7109375" style="226" customWidth="1"/>
    <col min="1799" max="1799" width="11.28515625" style="226" customWidth="1"/>
    <col min="1800" max="1800" width="12.28515625" style="226" customWidth="1"/>
    <col min="1801" max="2047" width="9.140625" style="226"/>
    <col min="2048" max="2048" width="3.5703125" style="226" customWidth="1"/>
    <col min="2049" max="2049" width="40.85546875" style="226" customWidth="1"/>
    <col min="2050" max="2050" width="5.140625" style="226" customWidth="1"/>
    <col min="2051" max="2052" width="4.28515625" style="226" customWidth="1"/>
    <col min="2053" max="2053" width="8.5703125" style="226" customWidth="1"/>
    <col min="2054" max="2054" width="6.7109375" style="226" customWidth="1"/>
    <col min="2055" max="2055" width="11.28515625" style="226" customWidth="1"/>
    <col min="2056" max="2056" width="12.28515625" style="226" customWidth="1"/>
    <col min="2057" max="2303" width="9.140625" style="226"/>
    <col min="2304" max="2304" width="3.5703125" style="226" customWidth="1"/>
    <col min="2305" max="2305" width="40.85546875" style="226" customWidth="1"/>
    <col min="2306" max="2306" width="5.140625" style="226" customWidth="1"/>
    <col min="2307" max="2308" width="4.28515625" style="226" customWidth="1"/>
    <col min="2309" max="2309" width="8.5703125" style="226" customWidth="1"/>
    <col min="2310" max="2310" width="6.7109375" style="226" customWidth="1"/>
    <col min="2311" max="2311" width="11.28515625" style="226" customWidth="1"/>
    <col min="2312" max="2312" width="12.28515625" style="226" customWidth="1"/>
    <col min="2313" max="2559" width="9.140625" style="226"/>
    <col min="2560" max="2560" width="3.5703125" style="226" customWidth="1"/>
    <col min="2561" max="2561" width="40.85546875" style="226" customWidth="1"/>
    <col min="2562" max="2562" width="5.140625" style="226" customWidth="1"/>
    <col min="2563" max="2564" width="4.28515625" style="226" customWidth="1"/>
    <col min="2565" max="2565" width="8.5703125" style="226" customWidth="1"/>
    <col min="2566" max="2566" width="6.7109375" style="226" customWidth="1"/>
    <col min="2567" max="2567" width="11.28515625" style="226" customWidth="1"/>
    <col min="2568" max="2568" width="12.28515625" style="226" customWidth="1"/>
    <col min="2569" max="2815" width="9.140625" style="226"/>
    <col min="2816" max="2816" width="3.5703125" style="226" customWidth="1"/>
    <col min="2817" max="2817" width="40.85546875" style="226" customWidth="1"/>
    <col min="2818" max="2818" width="5.140625" style="226" customWidth="1"/>
    <col min="2819" max="2820" width="4.28515625" style="226" customWidth="1"/>
    <col min="2821" max="2821" width="8.5703125" style="226" customWidth="1"/>
    <col min="2822" max="2822" width="6.7109375" style="226" customWidth="1"/>
    <col min="2823" max="2823" width="11.28515625" style="226" customWidth="1"/>
    <col min="2824" max="2824" width="12.28515625" style="226" customWidth="1"/>
    <col min="2825" max="3071" width="9.140625" style="226"/>
    <col min="3072" max="3072" width="3.5703125" style="226" customWidth="1"/>
    <col min="3073" max="3073" width="40.85546875" style="226" customWidth="1"/>
    <col min="3074" max="3074" width="5.140625" style="226" customWidth="1"/>
    <col min="3075" max="3076" width="4.28515625" style="226" customWidth="1"/>
    <col min="3077" max="3077" width="8.5703125" style="226" customWidth="1"/>
    <col min="3078" max="3078" width="6.7109375" style="226" customWidth="1"/>
    <col min="3079" max="3079" width="11.28515625" style="226" customWidth="1"/>
    <col min="3080" max="3080" width="12.28515625" style="226" customWidth="1"/>
    <col min="3081" max="3327" width="9.140625" style="226"/>
    <col min="3328" max="3328" width="3.5703125" style="226" customWidth="1"/>
    <col min="3329" max="3329" width="40.85546875" style="226" customWidth="1"/>
    <col min="3330" max="3330" width="5.140625" style="226" customWidth="1"/>
    <col min="3331" max="3332" width="4.28515625" style="226" customWidth="1"/>
    <col min="3333" max="3333" width="8.5703125" style="226" customWidth="1"/>
    <col min="3334" max="3334" width="6.7109375" style="226" customWidth="1"/>
    <col min="3335" max="3335" width="11.28515625" style="226" customWidth="1"/>
    <col min="3336" max="3336" width="12.28515625" style="226" customWidth="1"/>
    <col min="3337" max="3583" width="9.140625" style="226"/>
    <col min="3584" max="3584" width="3.5703125" style="226" customWidth="1"/>
    <col min="3585" max="3585" width="40.85546875" style="226" customWidth="1"/>
    <col min="3586" max="3586" width="5.140625" style="226" customWidth="1"/>
    <col min="3587" max="3588" width="4.28515625" style="226" customWidth="1"/>
    <col min="3589" max="3589" width="8.5703125" style="226" customWidth="1"/>
    <col min="3590" max="3590" width="6.7109375" style="226" customWidth="1"/>
    <col min="3591" max="3591" width="11.28515625" style="226" customWidth="1"/>
    <col min="3592" max="3592" width="12.28515625" style="226" customWidth="1"/>
    <col min="3593" max="3839" width="9.140625" style="226"/>
    <col min="3840" max="3840" width="3.5703125" style="226" customWidth="1"/>
    <col min="3841" max="3841" width="40.85546875" style="226" customWidth="1"/>
    <col min="3842" max="3842" width="5.140625" style="226" customWidth="1"/>
    <col min="3843" max="3844" width="4.28515625" style="226" customWidth="1"/>
    <col min="3845" max="3845" width="8.5703125" style="226" customWidth="1"/>
    <col min="3846" max="3846" width="6.7109375" style="226" customWidth="1"/>
    <col min="3847" max="3847" width="11.28515625" style="226" customWidth="1"/>
    <col min="3848" max="3848" width="12.28515625" style="226" customWidth="1"/>
    <col min="3849" max="4095" width="9.140625" style="226"/>
    <col min="4096" max="4096" width="3.5703125" style="226" customWidth="1"/>
    <col min="4097" max="4097" width="40.85546875" style="226" customWidth="1"/>
    <col min="4098" max="4098" width="5.140625" style="226" customWidth="1"/>
    <col min="4099" max="4100" width="4.28515625" style="226" customWidth="1"/>
    <col min="4101" max="4101" width="8.5703125" style="226" customWidth="1"/>
    <col min="4102" max="4102" width="6.7109375" style="226" customWidth="1"/>
    <col min="4103" max="4103" width="11.28515625" style="226" customWidth="1"/>
    <col min="4104" max="4104" width="12.28515625" style="226" customWidth="1"/>
    <col min="4105" max="4351" width="9.140625" style="226"/>
    <col min="4352" max="4352" width="3.5703125" style="226" customWidth="1"/>
    <col min="4353" max="4353" width="40.85546875" style="226" customWidth="1"/>
    <col min="4354" max="4354" width="5.140625" style="226" customWidth="1"/>
    <col min="4355" max="4356" width="4.28515625" style="226" customWidth="1"/>
    <col min="4357" max="4357" width="8.5703125" style="226" customWidth="1"/>
    <col min="4358" max="4358" width="6.7109375" style="226" customWidth="1"/>
    <col min="4359" max="4359" width="11.28515625" style="226" customWidth="1"/>
    <col min="4360" max="4360" width="12.28515625" style="226" customWidth="1"/>
    <col min="4361" max="4607" width="9.140625" style="226"/>
    <col min="4608" max="4608" width="3.5703125" style="226" customWidth="1"/>
    <col min="4609" max="4609" width="40.85546875" style="226" customWidth="1"/>
    <col min="4610" max="4610" width="5.140625" style="226" customWidth="1"/>
    <col min="4611" max="4612" width="4.28515625" style="226" customWidth="1"/>
    <col min="4613" max="4613" width="8.5703125" style="226" customWidth="1"/>
    <col min="4614" max="4614" width="6.7109375" style="226" customWidth="1"/>
    <col min="4615" max="4615" width="11.28515625" style="226" customWidth="1"/>
    <col min="4616" max="4616" width="12.28515625" style="226" customWidth="1"/>
    <col min="4617" max="4863" width="9.140625" style="226"/>
    <col min="4864" max="4864" width="3.5703125" style="226" customWidth="1"/>
    <col min="4865" max="4865" width="40.85546875" style="226" customWidth="1"/>
    <col min="4866" max="4866" width="5.140625" style="226" customWidth="1"/>
    <col min="4867" max="4868" width="4.28515625" style="226" customWidth="1"/>
    <col min="4869" max="4869" width="8.5703125" style="226" customWidth="1"/>
    <col min="4870" max="4870" width="6.7109375" style="226" customWidth="1"/>
    <col min="4871" max="4871" width="11.28515625" style="226" customWidth="1"/>
    <col min="4872" max="4872" width="12.28515625" style="226" customWidth="1"/>
    <col min="4873" max="5119" width="9.140625" style="226"/>
    <col min="5120" max="5120" width="3.5703125" style="226" customWidth="1"/>
    <col min="5121" max="5121" width="40.85546875" style="226" customWidth="1"/>
    <col min="5122" max="5122" width="5.140625" style="226" customWidth="1"/>
    <col min="5123" max="5124" width="4.28515625" style="226" customWidth="1"/>
    <col min="5125" max="5125" width="8.5703125" style="226" customWidth="1"/>
    <col min="5126" max="5126" width="6.7109375" style="226" customWidth="1"/>
    <col min="5127" max="5127" width="11.28515625" style="226" customWidth="1"/>
    <col min="5128" max="5128" width="12.28515625" style="226" customWidth="1"/>
    <col min="5129" max="5375" width="9.140625" style="226"/>
    <col min="5376" max="5376" width="3.5703125" style="226" customWidth="1"/>
    <col min="5377" max="5377" width="40.85546875" style="226" customWidth="1"/>
    <col min="5378" max="5378" width="5.140625" style="226" customWidth="1"/>
    <col min="5379" max="5380" width="4.28515625" style="226" customWidth="1"/>
    <col min="5381" max="5381" width="8.5703125" style="226" customWidth="1"/>
    <col min="5382" max="5382" width="6.7109375" style="226" customWidth="1"/>
    <col min="5383" max="5383" width="11.28515625" style="226" customWidth="1"/>
    <col min="5384" max="5384" width="12.28515625" style="226" customWidth="1"/>
    <col min="5385" max="5631" width="9.140625" style="226"/>
    <col min="5632" max="5632" width="3.5703125" style="226" customWidth="1"/>
    <col min="5633" max="5633" width="40.85546875" style="226" customWidth="1"/>
    <col min="5634" max="5634" width="5.140625" style="226" customWidth="1"/>
    <col min="5635" max="5636" width="4.28515625" style="226" customWidth="1"/>
    <col min="5637" max="5637" width="8.5703125" style="226" customWidth="1"/>
    <col min="5638" max="5638" width="6.7109375" style="226" customWidth="1"/>
    <col min="5639" max="5639" width="11.28515625" style="226" customWidth="1"/>
    <col min="5640" max="5640" width="12.28515625" style="226" customWidth="1"/>
    <col min="5641" max="5887" width="9.140625" style="226"/>
    <col min="5888" max="5888" width="3.5703125" style="226" customWidth="1"/>
    <col min="5889" max="5889" width="40.85546875" style="226" customWidth="1"/>
    <col min="5890" max="5890" width="5.140625" style="226" customWidth="1"/>
    <col min="5891" max="5892" width="4.28515625" style="226" customWidth="1"/>
    <col min="5893" max="5893" width="8.5703125" style="226" customWidth="1"/>
    <col min="5894" max="5894" width="6.7109375" style="226" customWidth="1"/>
    <col min="5895" max="5895" width="11.28515625" style="226" customWidth="1"/>
    <col min="5896" max="5896" width="12.28515625" style="226" customWidth="1"/>
    <col min="5897" max="6143" width="9.140625" style="226"/>
    <col min="6144" max="6144" width="3.5703125" style="226" customWidth="1"/>
    <col min="6145" max="6145" width="40.85546875" style="226" customWidth="1"/>
    <col min="6146" max="6146" width="5.140625" style="226" customWidth="1"/>
    <col min="6147" max="6148" width="4.28515625" style="226" customWidth="1"/>
    <col min="6149" max="6149" width="8.5703125" style="226" customWidth="1"/>
    <col min="6150" max="6150" width="6.7109375" style="226" customWidth="1"/>
    <col min="6151" max="6151" width="11.28515625" style="226" customWidth="1"/>
    <col min="6152" max="6152" width="12.28515625" style="226" customWidth="1"/>
    <col min="6153" max="6399" width="9.140625" style="226"/>
    <col min="6400" max="6400" width="3.5703125" style="226" customWidth="1"/>
    <col min="6401" max="6401" width="40.85546875" style="226" customWidth="1"/>
    <col min="6402" max="6402" width="5.140625" style="226" customWidth="1"/>
    <col min="6403" max="6404" width="4.28515625" style="226" customWidth="1"/>
    <col min="6405" max="6405" width="8.5703125" style="226" customWidth="1"/>
    <col min="6406" max="6406" width="6.7109375" style="226" customWidth="1"/>
    <col min="6407" max="6407" width="11.28515625" style="226" customWidth="1"/>
    <col min="6408" max="6408" width="12.28515625" style="226" customWidth="1"/>
    <col min="6409" max="6655" width="9.140625" style="226"/>
    <col min="6656" max="6656" width="3.5703125" style="226" customWidth="1"/>
    <col min="6657" max="6657" width="40.85546875" style="226" customWidth="1"/>
    <col min="6658" max="6658" width="5.140625" style="226" customWidth="1"/>
    <col min="6659" max="6660" width="4.28515625" style="226" customWidth="1"/>
    <col min="6661" max="6661" width="8.5703125" style="226" customWidth="1"/>
    <col min="6662" max="6662" width="6.7109375" style="226" customWidth="1"/>
    <col min="6663" max="6663" width="11.28515625" style="226" customWidth="1"/>
    <col min="6664" max="6664" width="12.28515625" style="226" customWidth="1"/>
    <col min="6665" max="6911" width="9.140625" style="226"/>
    <col min="6912" max="6912" width="3.5703125" style="226" customWidth="1"/>
    <col min="6913" max="6913" width="40.85546875" style="226" customWidth="1"/>
    <col min="6914" max="6914" width="5.140625" style="226" customWidth="1"/>
    <col min="6915" max="6916" width="4.28515625" style="226" customWidth="1"/>
    <col min="6917" max="6917" width="8.5703125" style="226" customWidth="1"/>
    <col min="6918" max="6918" width="6.7109375" style="226" customWidth="1"/>
    <col min="6919" max="6919" width="11.28515625" style="226" customWidth="1"/>
    <col min="6920" max="6920" width="12.28515625" style="226" customWidth="1"/>
    <col min="6921" max="7167" width="9.140625" style="226"/>
    <col min="7168" max="7168" width="3.5703125" style="226" customWidth="1"/>
    <col min="7169" max="7169" width="40.85546875" style="226" customWidth="1"/>
    <col min="7170" max="7170" width="5.140625" style="226" customWidth="1"/>
    <col min="7171" max="7172" width="4.28515625" style="226" customWidth="1"/>
    <col min="7173" max="7173" width="8.5703125" style="226" customWidth="1"/>
    <col min="7174" max="7174" width="6.7109375" style="226" customWidth="1"/>
    <col min="7175" max="7175" width="11.28515625" style="226" customWidth="1"/>
    <col min="7176" max="7176" width="12.28515625" style="226" customWidth="1"/>
    <col min="7177" max="7423" width="9.140625" style="226"/>
    <col min="7424" max="7424" width="3.5703125" style="226" customWidth="1"/>
    <col min="7425" max="7425" width="40.85546875" style="226" customWidth="1"/>
    <col min="7426" max="7426" width="5.140625" style="226" customWidth="1"/>
    <col min="7427" max="7428" width="4.28515625" style="226" customWidth="1"/>
    <col min="7429" max="7429" width="8.5703125" style="226" customWidth="1"/>
    <col min="7430" max="7430" width="6.7109375" style="226" customWidth="1"/>
    <col min="7431" max="7431" width="11.28515625" style="226" customWidth="1"/>
    <col min="7432" max="7432" width="12.28515625" style="226" customWidth="1"/>
    <col min="7433" max="7679" width="9.140625" style="226"/>
    <col min="7680" max="7680" width="3.5703125" style="226" customWidth="1"/>
    <col min="7681" max="7681" width="40.85546875" style="226" customWidth="1"/>
    <col min="7682" max="7682" width="5.140625" style="226" customWidth="1"/>
    <col min="7683" max="7684" width="4.28515625" style="226" customWidth="1"/>
    <col min="7685" max="7685" width="8.5703125" style="226" customWidth="1"/>
    <col min="7686" max="7686" width="6.7109375" style="226" customWidth="1"/>
    <col min="7687" max="7687" width="11.28515625" style="226" customWidth="1"/>
    <col min="7688" max="7688" width="12.28515625" style="226" customWidth="1"/>
    <col min="7689" max="7935" width="9.140625" style="226"/>
    <col min="7936" max="7936" width="3.5703125" style="226" customWidth="1"/>
    <col min="7937" max="7937" width="40.85546875" style="226" customWidth="1"/>
    <col min="7938" max="7938" width="5.140625" style="226" customWidth="1"/>
    <col min="7939" max="7940" width="4.28515625" style="226" customWidth="1"/>
    <col min="7941" max="7941" width="8.5703125" style="226" customWidth="1"/>
    <col min="7942" max="7942" width="6.7109375" style="226" customWidth="1"/>
    <col min="7943" max="7943" width="11.28515625" style="226" customWidth="1"/>
    <col min="7944" max="7944" width="12.28515625" style="226" customWidth="1"/>
    <col min="7945" max="8191" width="9.140625" style="226"/>
    <col min="8192" max="8192" width="3.5703125" style="226" customWidth="1"/>
    <col min="8193" max="8193" width="40.85546875" style="226" customWidth="1"/>
    <col min="8194" max="8194" width="5.140625" style="226" customWidth="1"/>
    <col min="8195" max="8196" width="4.28515625" style="226" customWidth="1"/>
    <col min="8197" max="8197" width="8.5703125" style="226" customWidth="1"/>
    <col min="8198" max="8198" width="6.7109375" style="226" customWidth="1"/>
    <col min="8199" max="8199" width="11.28515625" style="226" customWidth="1"/>
    <col min="8200" max="8200" width="12.28515625" style="226" customWidth="1"/>
    <col min="8201" max="8447" width="9.140625" style="226"/>
    <col min="8448" max="8448" width="3.5703125" style="226" customWidth="1"/>
    <col min="8449" max="8449" width="40.85546875" style="226" customWidth="1"/>
    <col min="8450" max="8450" width="5.140625" style="226" customWidth="1"/>
    <col min="8451" max="8452" width="4.28515625" style="226" customWidth="1"/>
    <col min="8453" max="8453" width="8.5703125" style="226" customWidth="1"/>
    <col min="8454" max="8454" width="6.7109375" style="226" customWidth="1"/>
    <col min="8455" max="8455" width="11.28515625" style="226" customWidth="1"/>
    <col min="8456" max="8456" width="12.28515625" style="226" customWidth="1"/>
    <col min="8457" max="8703" width="9.140625" style="226"/>
    <col min="8704" max="8704" width="3.5703125" style="226" customWidth="1"/>
    <col min="8705" max="8705" width="40.85546875" style="226" customWidth="1"/>
    <col min="8706" max="8706" width="5.140625" style="226" customWidth="1"/>
    <col min="8707" max="8708" width="4.28515625" style="226" customWidth="1"/>
    <col min="8709" max="8709" width="8.5703125" style="226" customWidth="1"/>
    <col min="8710" max="8710" width="6.7109375" style="226" customWidth="1"/>
    <col min="8711" max="8711" width="11.28515625" style="226" customWidth="1"/>
    <col min="8712" max="8712" width="12.28515625" style="226" customWidth="1"/>
    <col min="8713" max="8959" width="9.140625" style="226"/>
    <col min="8960" max="8960" width="3.5703125" style="226" customWidth="1"/>
    <col min="8961" max="8961" width="40.85546875" style="226" customWidth="1"/>
    <col min="8962" max="8962" width="5.140625" style="226" customWidth="1"/>
    <col min="8963" max="8964" width="4.28515625" style="226" customWidth="1"/>
    <col min="8965" max="8965" width="8.5703125" style="226" customWidth="1"/>
    <col min="8966" max="8966" width="6.7109375" style="226" customWidth="1"/>
    <col min="8967" max="8967" width="11.28515625" style="226" customWidth="1"/>
    <col min="8968" max="8968" width="12.28515625" style="226" customWidth="1"/>
    <col min="8969" max="9215" width="9.140625" style="226"/>
    <col min="9216" max="9216" width="3.5703125" style="226" customWidth="1"/>
    <col min="9217" max="9217" width="40.85546875" style="226" customWidth="1"/>
    <col min="9218" max="9218" width="5.140625" style="226" customWidth="1"/>
    <col min="9219" max="9220" width="4.28515625" style="226" customWidth="1"/>
    <col min="9221" max="9221" width="8.5703125" style="226" customWidth="1"/>
    <col min="9222" max="9222" width="6.7109375" style="226" customWidth="1"/>
    <col min="9223" max="9223" width="11.28515625" style="226" customWidth="1"/>
    <col min="9224" max="9224" width="12.28515625" style="226" customWidth="1"/>
    <col min="9225" max="9471" width="9.140625" style="226"/>
    <col min="9472" max="9472" width="3.5703125" style="226" customWidth="1"/>
    <col min="9473" max="9473" width="40.85546875" style="226" customWidth="1"/>
    <col min="9474" max="9474" width="5.140625" style="226" customWidth="1"/>
    <col min="9475" max="9476" width="4.28515625" style="226" customWidth="1"/>
    <col min="9477" max="9477" width="8.5703125" style="226" customWidth="1"/>
    <col min="9478" max="9478" width="6.7109375" style="226" customWidth="1"/>
    <col min="9479" max="9479" width="11.28515625" style="226" customWidth="1"/>
    <col min="9480" max="9480" width="12.28515625" style="226" customWidth="1"/>
    <col min="9481" max="9727" width="9.140625" style="226"/>
    <col min="9728" max="9728" width="3.5703125" style="226" customWidth="1"/>
    <col min="9729" max="9729" width="40.85546875" style="226" customWidth="1"/>
    <col min="9730" max="9730" width="5.140625" style="226" customWidth="1"/>
    <col min="9731" max="9732" width="4.28515625" style="226" customWidth="1"/>
    <col min="9733" max="9733" width="8.5703125" style="226" customWidth="1"/>
    <col min="9734" max="9734" width="6.7109375" style="226" customWidth="1"/>
    <col min="9735" max="9735" width="11.28515625" style="226" customWidth="1"/>
    <col min="9736" max="9736" width="12.28515625" style="226" customWidth="1"/>
    <col min="9737" max="9983" width="9.140625" style="226"/>
    <col min="9984" max="9984" width="3.5703125" style="226" customWidth="1"/>
    <col min="9985" max="9985" width="40.85546875" style="226" customWidth="1"/>
    <col min="9986" max="9986" width="5.140625" style="226" customWidth="1"/>
    <col min="9987" max="9988" width="4.28515625" style="226" customWidth="1"/>
    <col min="9989" max="9989" width="8.5703125" style="226" customWidth="1"/>
    <col min="9990" max="9990" width="6.7109375" style="226" customWidth="1"/>
    <col min="9991" max="9991" width="11.28515625" style="226" customWidth="1"/>
    <col min="9992" max="9992" width="12.28515625" style="226" customWidth="1"/>
    <col min="9993" max="10239" width="9.140625" style="226"/>
    <col min="10240" max="10240" width="3.5703125" style="226" customWidth="1"/>
    <col min="10241" max="10241" width="40.85546875" style="226" customWidth="1"/>
    <col min="10242" max="10242" width="5.140625" style="226" customWidth="1"/>
    <col min="10243" max="10244" width="4.28515625" style="226" customWidth="1"/>
    <col min="10245" max="10245" width="8.5703125" style="226" customWidth="1"/>
    <col min="10246" max="10246" width="6.7109375" style="226" customWidth="1"/>
    <col min="10247" max="10247" width="11.28515625" style="226" customWidth="1"/>
    <col min="10248" max="10248" width="12.28515625" style="226" customWidth="1"/>
    <col min="10249" max="10495" width="9.140625" style="226"/>
    <col min="10496" max="10496" width="3.5703125" style="226" customWidth="1"/>
    <col min="10497" max="10497" width="40.85546875" style="226" customWidth="1"/>
    <col min="10498" max="10498" width="5.140625" style="226" customWidth="1"/>
    <col min="10499" max="10500" width="4.28515625" style="226" customWidth="1"/>
    <col min="10501" max="10501" width="8.5703125" style="226" customWidth="1"/>
    <col min="10502" max="10502" width="6.7109375" style="226" customWidth="1"/>
    <col min="10503" max="10503" width="11.28515625" style="226" customWidth="1"/>
    <col min="10504" max="10504" width="12.28515625" style="226" customWidth="1"/>
    <col min="10505" max="10751" width="9.140625" style="226"/>
    <col min="10752" max="10752" width="3.5703125" style="226" customWidth="1"/>
    <col min="10753" max="10753" width="40.85546875" style="226" customWidth="1"/>
    <col min="10754" max="10754" width="5.140625" style="226" customWidth="1"/>
    <col min="10755" max="10756" width="4.28515625" style="226" customWidth="1"/>
    <col min="10757" max="10757" width="8.5703125" style="226" customWidth="1"/>
    <col min="10758" max="10758" width="6.7109375" style="226" customWidth="1"/>
    <col min="10759" max="10759" width="11.28515625" style="226" customWidth="1"/>
    <col min="10760" max="10760" width="12.28515625" style="226" customWidth="1"/>
    <col min="10761" max="11007" width="9.140625" style="226"/>
    <col min="11008" max="11008" width="3.5703125" style="226" customWidth="1"/>
    <col min="11009" max="11009" width="40.85546875" style="226" customWidth="1"/>
    <col min="11010" max="11010" width="5.140625" style="226" customWidth="1"/>
    <col min="11011" max="11012" width="4.28515625" style="226" customWidth="1"/>
    <col min="11013" max="11013" width="8.5703125" style="226" customWidth="1"/>
    <col min="11014" max="11014" width="6.7109375" style="226" customWidth="1"/>
    <col min="11015" max="11015" width="11.28515625" style="226" customWidth="1"/>
    <col min="11016" max="11016" width="12.28515625" style="226" customWidth="1"/>
    <col min="11017" max="11263" width="9.140625" style="226"/>
    <col min="11264" max="11264" width="3.5703125" style="226" customWidth="1"/>
    <col min="11265" max="11265" width="40.85546875" style="226" customWidth="1"/>
    <col min="11266" max="11266" width="5.140625" style="226" customWidth="1"/>
    <col min="11267" max="11268" width="4.28515625" style="226" customWidth="1"/>
    <col min="11269" max="11269" width="8.5703125" style="226" customWidth="1"/>
    <col min="11270" max="11270" width="6.7109375" style="226" customWidth="1"/>
    <col min="11271" max="11271" width="11.28515625" style="226" customWidth="1"/>
    <col min="11272" max="11272" width="12.28515625" style="226" customWidth="1"/>
    <col min="11273" max="11519" width="9.140625" style="226"/>
    <col min="11520" max="11520" width="3.5703125" style="226" customWidth="1"/>
    <col min="11521" max="11521" width="40.85546875" style="226" customWidth="1"/>
    <col min="11522" max="11522" width="5.140625" style="226" customWidth="1"/>
    <col min="11523" max="11524" width="4.28515625" style="226" customWidth="1"/>
    <col min="11525" max="11525" width="8.5703125" style="226" customWidth="1"/>
    <col min="11526" max="11526" width="6.7109375" style="226" customWidth="1"/>
    <col min="11527" max="11527" width="11.28515625" style="226" customWidth="1"/>
    <col min="11528" max="11528" width="12.28515625" style="226" customWidth="1"/>
    <col min="11529" max="11775" width="9.140625" style="226"/>
    <col min="11776" max="11776" width="3.5703125" style="226" customWidth="1"/>
    <col min="11777" max="11777" width="40.85546875" style="226" customWidth="1"/>
    <col min="11778" max="11778" width="5.140625" style="226" customWidth="1"/>
    <col min="11779" max="11780" width="4.28515625" style="226" customWidth="1"/>
    <col min="11781" max="11781" width="8.5703125" style="226" customWidth="1"/>
    <col min="11782" max="11782" width="6.7109375" style="226" customWidth="1"/>
    <col min="11783" max="11783" width="11.28515625" style="226" customWidth="1"/>
    <col min="11784" max="11784" width="12.28515625" style="226" customWidth="1"/>
    <col min="11785" max="12031" width="9.140625" style="226"/>
    <col min="12032" max="12032" width="3.5703125" style="226" customWidth="1"/>
    <col min="12033" max="12033" width="40.85546875" style="226" customWidth="1"/>
    <col min="12034" max="12034" width="5.140625" style="226" customWidth="1"/>
    <col min="12035" max="12036" width="4.28515625" style="226" customWidth="1"/>
    <col min="12037" max="12037" width="8.5703125" style="226" customWidth="1"/>
    <col min="12038" max="12038" width="6.7109375" style="226" customWidth="1"/>
    <col min="12039" max="12039" width="11.28515625" style="226" customWidth="1"/>
    <col min="12040" max="12040" width="12.28515625" style="226" customWidth="1"/>
    <col min="12041" max="12287" width="9.140625" style="226"/>
    <col min="12288" max="12288" width="3.5703125" style="226" customWidth="1"/>
    <col min="12289" max="12289" width="40.85546875" style="226" customWidth="1"/>
    <col min="12290" max="12290" width="5.140625" style="226" customWidth="1"/>
    <col min="12291" max="12292" width="4.28515625" style="226" customWidth="1"/>
    <col min="12293" max="12293" width="8.5703125" style="226" customWidth="1"/>
    <col min="12294" max="12294" width="6.7109375" style="226" customWidth="1"/>
    <col min="12295" max="12295" width="11.28515625" style="226" customWidth="1"/>
    <col min="12296" max="12296" width="12.28515625" style="226" customWidth="1"/>
    <col min="12297" max="12543" width="9.140625" style="226"/>
    <col min="12544" max="12544" width="3.5703125" style="226" customWidth="1"/>
    <col min="12545" max="12545" width="40.85546875" style="226" customWidth="1"/>
    <col min="12546" max="12546" width="5.140625" style="226" customWidth="1"/>
    <col min="12547" max="12548" width="4.28515625" style="226" customWidth="1"/>
    <col min="12549" max="12549" width="8.5703125" style="226" customWidth="1"/>
    <col min="12550" max="12550" width="6.7109375" style="226" customWidth="1"/>
    <col min="12551" max="12551" width="11.28515625" style="226" customWidth="1"/>
    <col min="12552" max="12552" width="12.28515625" style="226" customWidth="1"/>
    <col min="12553" max="12799" width="9.140625" style="226"/>
    <col min="12800" max="12800" width="3.5703125" style="226" customWidth="1"/>
    <col min="12801" max="12801" width="40.85546875" style="226" customWidth="1"/>
    <col min="12802" max="12802" width="5.140625" style="226" customWidth="1"/>
    <col min="12803" max="12804" width="4.28515625" style="226" customWidth="1"/>
    <col min="12805" max="12805" width="8.5703125" style="226" customWidth="1"/>
    <col min="12806" max="12806" width="6.7109375" style="226" customWidth="1"/>
    <col min="12807" max="12807" width="11.28515625" style="226" customWidth="1"/>
    <col min="12808" max="12808" width="12.28515625" style="226" customWidth="1"/>
    <col min="12809" max="13055" width="9.140625" style="226"/>
    <col min="13056" max="13056" width="3.5703125" style="226" customWidth="1"/>
    <col min="13057" max="13057" width="40.85546875" style="226" customWidth="1"/>
    <col min="13058" max="13058" width="5.140625" style="226" customWidth="1"/>
    <col min="13059" max="13060" width="4.28515625" style="226" customWidth="1"/>
    <col min="13061" max="13061" width="8.5703125" style="226" customWidth="1"/>
    <col min="13062" max="13062" width="6.7109375" style="226" customWidth="1"/>
    <col min="13063" max="13063" width="11.28515625" style="226" customWidth="1"/>
    <col min="13064" max="13064" width="12.28515625" style="226" customWidth="1"/>
    <col min="13065" max="13311" width="9.140625" style="226"/>
    <col min="13312" max="13312" width="3.5703125" style="226" customWidth="1"/>
    <col min="13313" max="13313" width="40.85546875" style="226" customWidth="1"/>
    <col min="13314" max="13314" width="5.140625" style="226" customWidth="1"/>
    <col min="13315" max="13316" width="4.28515625" style="226" customWidth="1"/>
    <col min="13317" max="13317" width="8.5703125" style="226" customWidth="1"/>
    <col min="13318" max="13318" width="6.7109375" style="226" customWidth="1"/>
    <col min="13319" max="13319" width="11.28515625" style="226" customWidth="1"/>
    <col min="13320" max="13320" width="12.28515625" style="226" customWidth="1"/>
    <col min="13321" max="13567" width="9.140625" style="226"/>
    <col min="13568" max="13568" width="3.5703125" style="226" customWidth="1"/>
    <col min="13569" max="13569" width="40.85546875" style="226" customWidth="1"/>
    <col min="13570" max="13570" width="5.140625" style="226" customWidth="1"/>
    <col min="13571" max="13572" width="4.28515625" style="226" customWidth="1"/>
    <col min="13573" max="13573" width="8.5703125" style="226" customWidth="1"/>
    <col min="13574" max="13574" width="6.7109375" style="226" customWidth="1"/>
    <col min="13575" max="13575" width="11.28515625" style="226" customWidth="1"/>
    <col min="13576" max="13576" width="12.28515625" style="226" customWidth="1"/>
    <col min="13577" max="13823" width="9.140625" style="226"/>
    <col min="13824" max="13824" width="3.5703125" style="226" customWidth="1"/>
    <col min="13825" max="13825" width="40.85546875" style="226" customWidth="1"/>
    <col min="13826" max="13826" width="5.140625" style="226" customWidth="1"/>
    <col min="13827" max="13828" width="4.28515625" style="226" customWidth="1"/>
    <col min="13829" max="13829" width="8.5703125" style="226" customWidth="1"/>
    <col min="13830" max="13830" width="6.7109375" style="226" customWidth="1"/>
    <col min="13831" max="13831" width="11.28515625" style="226" customWidth="1"/>
    <col min="13832" max="13832" width="12.28515625" style="226" customWidth="1"/>
    <col min="13833" max="14079" width="9.140625" style="226"/>
    <col min="14080" max="14080" width="3.5703125" style="226" customWidth="1"/>
    <col min="14081" max="14081" width="40.85546875" style="226" customWidth="1"/>
    <col min="14082" max="14082" width="5.140625" style="226" customWidth="1"/>
    <col min="14083" max="14084" width="4.28515625" style="226" customWidth="1"/>
    <col min="14085" max="14085" width="8.5703125" style="226" customWidth="1"/>
    <col min="14086" max="14086" width="6.7109375" style="226" customWidth="1"/>
    <col min="14087" max="14087" width="11.28515625" style="226" customWidth="1"/>
    <col min="14088" max="14088" width="12.28515625" style="226" customWidth="1"/>
    <col min="14089" max="14335" width="9.140625" style="226"/>
    <col min="14336" max="14336" width="3.5703125" style="226" customWidth="1"/>
    <col min="14337" max="14337" width="40.85546875" style="226" customWidth="1"/>
    <col min="14338" max="14338" width="5.140625" style="226" customWidth="1"/>
    <col min="14339" max="14340" width="4.28515625" style="226" customWidth="1"/>
    <col min="14341" max="14341" width="8.5703125" style="226" customWidth="1"/>
    <col min="14342" max="14342" width="6.7109375" style="226" customWidth="1"/>
    <col min="14343" max="14343" width="11.28515625" style="226" customWidth="1"/>
    <col min="14344" max="14344" width="12.28515625" style="226" customWidth="1"/>
    <col min="14345" max="14591" width="9.140625" style="226"/>
    <col min="14592" max="14592" width="3.5703125" style="226" customWidth="1"/>
    <col min="14593" max="14593" width="40.85546875" style="226" customWidth="1"/>
    <col min="14594" max="14594" width="5.140625" style="226" customWidth="1"/>
    <col min="14595" max="14596" width="4.28515625" style="226" customWidth="1"/>
    <col min="14597" max="14597" width="8.5703125" style="226" customWidth="1"/>
    <col min="14598" max="14598" width="6.7109375" style="226" customWidth="1"/>
    <col min="14599" max="14599" width="11.28515625" style="226" customWidth="1"/>
    <col min="14600" max="14600" width="12.28515625" style="226" customWidth="1"/>
    <col min="14601" max="14847" width="9.140625" style="226"/>
    <col min="14848" max="14848" width="3.5703125" style="226" customWidth="1"/>
    <col min="14849" max="14849" width="40.85546875" style="226" customWidth="1"/>
    <col min="14850" max="14850" width="5.140625" style="226" customWidth="1"/>
    <col min="14851" max="14852" width="4.28515625" style="226" customWidth="1"/>
    <col min="14853" max="14853" width="8.5703125" style="226" customWidth="1"/>
    <col min="14854" max="14854" width="6.7109375" style="226" customWidth="1"/>
    <col min="14855" max="14855" width="11.28515625" style="226" customWidth="1"/>
    <col min="14856" max="14856" width="12.28515625" style="226" customWidth="1"/>
    <col min="14857" max="15103" width="9.140625" style="226"/>
    <col min="15104" max="15104" width="3.5703125" style="226" customWidth="1"/>
    <col min="15105" max="15105" width="40.85546875" style="226" customWidth="1"/>
    <col min="15106" max="15106" width="5.140625" style="226" customWidth="1"/>
    <col min="15107" max="15108" width="4.28515625" style="226" customWidth="1"/>
    <col min="15109" max="15109" width="8.5703125" style="226" customWidth="1"/>
    <col min="15110" max="15110" width="6.7109375" style="226" customWidth="1"/>
    <col min="15111" max="15111" width="11.28515625" style="226" customWidth="1"/>
    <col min="15112" max="15112" width="12.28515625" style="226" customWidth="1"/>
    <col min="15113" max="15359" width="9.140625" style="226"/>
    <col min="15360" max="15360" width="3.5703125" style="226" customWidth="1"/>
    <col min="15361" max="15361" width="40.85546875" style="226" customWidth="1"/>
    <col min="15362" max="15362" width="5.140625" style="226" customWidth="1"/>
    <col min="15363" max="15364" width="4.28515625" style="226" customWidth="1"/>
    <col min="15365" max="15365" width="8.5703125" style="226" customWidth="1"/>
    <col min="15366" max="15366" width="6.7109375" style="226" customWidth="1"/>
    <col min="15367" max="15367" width="11.28515625" style="226" customWidth="1"/>
    <col min="15368" max="15368" width="12.28515625" style="226" customWidth="1"/>
    <col min="15369" max="15615" width="9.140625" style="226"/>
    <col min="15616" max="15616" width="3.5703125" style="226" customWidth="1"/>
    <col min="15617" max="15617" width="40.85546875" style="226" customWidth="1"/>
    <col min="15618" max="15618" width="5.140625" style="226" customWidth="1"/>
    <col min="15619" max="15620" width="4.28515625" style="226" customWidth="1"/>
    <col min="15621" max="15621" width="8.5703125" style="226" customWidth="1"/>
    <col min="15622" max="15622" width="6.7109375" style="226" customWidth="1"/>
    <col min="15623" max="15623" width="11.28515625" style="226" customWidth="1"/>
    <col min="15624" max="15624" width="12.28515625" style="226" customWidth="1"/>
    <col min="15625" max="15871" width="9.140625" style="226"/>
    <col min="15872" max="15872" width="3.5703125" style="226" customWidth="1"/>
    <col min="15873" max="15873" width="40.85546875" style="226" customWidth="1"/>
    <col min="15874" max="15874" width="5.140625" style="226" customWidth="1"/>
    <col min="15875" max="15876" width="4.28515625" style="226" customWidth="1"/>
    <col min="15877" max="15877" width="8.5703125" style="226" customWidth="1"/>
    <col min="15878" max="15878" width="6.7109375" style="226" customWidth="1"/>
    <col min="15879" max="15879" width="11.28515625" style="226" customWidth="1"/>
    <col min="15880" max="15880" width="12.28515625" style="226" customWidth="1"/>
    <col min="15881" max="16127" width="9.140625" style="226"/>
    <col min="16128" max="16128" width="3.5703125" style="226" customWidth="1"/>
    <col min="16129" max="16129" width="40.85546875" style="226" customWidth="1"/>
    <col min="16130" max="16130" width="5.140625" style="226" customWidth="1"/>
    <col min="16131" max="16132" width="4.28515625" style="226" customWidth="1"/>
    <col min="16133" max="16133" width="8.5703125" style="226" customWidth="1"/>
    <col min="16134" max="16134" width="6.7109375" style="226" customWidth="1"/>
    <col min="16135" max="16135" width="11.28515625" style="226" customWidth="1"/>
    <col min="16136" max="16136" width="12.28515625" style="226" customWidth="1"/>
    <col min="16137" max="16384" width="9.140625" style="226"/>
  </cols>
  <sheetData>
    <row r="1" spans="1:10" s="222" customFormat="1" ht="75" customHeight="1">
      <c r="A1" s="168"/>
      <c r="B1" s="169"/>
      <c r="C1" s="170"/>
      <c r="D1" s="336" t="s">
        <v>353</v>
      </c>
      <c r="E1" s="336"/>
      <c r="F1" s="336"/>
      <c r="G1" s="336"/>
      <c r="H1" s="336"/>
      <c r="I1" s="336"/>
      <c r="J1" s="171"/>
    </row>
    <row r="2" spans="1:10" s="222" customFormat="1" ht="66" customHeight="1">
      <c r="A2" s="337" t="s">
        <v>440</v>
      </c>
      <c r="B2" s="337"/>
      <c r="C2" s="337"/>
      <c r="D2" s="337"/>
      <c r="E2" s="337"/>
      <c r="F2" s="337"/>
      <c r="G2" s="337"/>
      <c r="H2" s="337"/>
      <c r="I2" s="337"/>
      <c r="J2" s="171"/>
    </row>
    <row r="3" spans="1:10" s="222" customFormat="1" ht="16.5" customHeight="1">
      <c r="A3" s="168"/>
      <c r="B3" s="169"/>
      <c r="C3" s="170"/>
      <c r="D3" s="170"/>
      <c r="E3" s="170"/>
      <c r="F3" s="173"/>
      <c r="G3" s="173"/>
      <c r="H3" s="173"/>
      <c r="I3" s="170" t="s">
        <v>456</v>
      </c>
    </row>
    <row r="4" spans="1:10" s="222" customFormat="1" ht="16.5" customHeight="1">
      <c r="A4" s="338" t="s">
        <v>213</v>
      </c>
      <c r="B4" s="339" t="s">
        <v>214</v>
      </c>
      <c r="C4" s="340" t="s">
        <v>215</v>
      </c>
      <c r="D4" s="340" t="s">
        <v>216</v>
      </c>
      <c r="E4" s="340" t="s">
        <v>217</v>
      </c>
      <c r="F4" s="340" t="s">
        <v>218</v>
      </c>
      <c r="G4" s="341" t="s">
        <v>411</v>
      </c>
      <c r="H4" s="341" t="s">
        <v>363</v>
      </c>
      <c r="I4" s="320" t="s">
        <v>439</v>
      </c>
    </row>
    <row r="5" spans="1:10" s="223" customFormat="1" ht="61.5" customHeight="1">
      <c r="A5" s="338"/>
      <c r="B5" s="339"/>
      <c r="C5" s="340"/>
      <c r="D5" s="340"/>
      <c r="E5" s="340"/>
      <c r="F5" s="340"/>
      <c r="G5" s="327"/>
      <c r="H5" s="327"/>
      <c r="I5" s="321"/>
    </row>
    <row r="6" spans="1:10" s="107" customFormat="1" ht="15.75">
      <c r="A6" s="83" t="s">
        <v>275</v>
      </c>
      <c r="B6" s="283">
        <v>2</v>
      </c>
      <c r="C6" s="108" t="s">
        <v>219</v>
      </c>
      <c r="D6" s="108" t="s">
        <v>220</v>
      </c>
      <c r="E6" s="108" t="s">
        <v>221</v>
      </c>
      <c r="F6" s="108" t="s">
        <v>222</v>
      </c>
      <c r="G6" s="108" t="s">
        <v>223</v>
      </c>
      <c r="H6" s="108" t="s">
        <v>328</v>
      </c>
      <c r="I6" s="81">
        <v>9</v>
      </c>
    </row>
    <row r="7" spans="1:10" s="224" customFormat="1" ht="15.75">
      <c r="A7" s="233"/>
      <c r="B7" s="110" t="s">
        <v>273</v>
      </c>
      <c r="C7" s="235"/>
      <c r="D7" s="235"/>
      <c r="E7" s="235"/>
      <c r="F7" s="235"/>
      <c r="G7" s="100">
        <f>G8+G33+G40</f>
        <v>1843.72</v>
      </c>
      <c r="H7" s="100">
        <f>H8+H30+H33+H40</f>
        <v>343.99647000000004</v>
      </c>
      <c r="I7" s="100">
        <f>I8+I31+I33+I40</f>
        <v>2187.7164699999998</v>
      </c>
    </row>
    <row r="8" spans="1:10" s="224" customFormat="1" ht="15.75">
      <c r="A8" s="233">
        <v>1</v>
      </c>
      <c r="B8" s="110" t="s">
        <v>276</v>
      </c>
      <c r="C8" s="235" t="s">
        <v>103</v>
      </c>
      <c r="D8" s="235" t="s">
        <v>253</v>
      </c>
      <c r="E8" s="235"/>
      <c r="F8" s="235"/>
      <c r="G8" s="52">
        <f>G9+G14</f>
        <v>1793.72</v>
      </c>
      <c r="H8" s="52">
        <f>H9+H14</f>
        <v>122.29999999999998</v>
      </c>
      <c r="I8" s="52">
        <f>I9+I14</f>
        <v>1916.02</v>
      </c>
    </row>
    <row r="9" spans="1:10" s="224" customFormat="1" ht="31.5">
      <c r="A9" s="233" t="s">
        <v>224</v>
      </c>
      <c r="B9" s="110" t="s">
        <v>362</v>
      </c>
      <c r="C9" s="235" t="s">
        <v>103</v>
      </c>
      <c r="D9" s="235" t="s">
        <v>226</v>
      </c>
      <c r="E9" s="235"/>
      <c r="F9" s="235"/>
      <c r="G9" s="52">
        <f>G11</f>
        <v>445.02</v>
      </c>
      <c r="H9" s="52">
        <f>H11</f>
        <v>71.900000000000006</v>
      </c>
      <c r="I9" s="52">
        <f>I11</f>
        <v>516.91999999999996</v>
      </c>
    </row>
    <row r="10" spans="1:10" s="224" customFormat="1" ht="31.5">
      <c r="A10" s="233"/>
      <c r="B10" s="110" t="s">
        <v>225</v>
      </c>
      <c r="C10" s="235" t="s">
        <v>103</v>
      </c>
      <c r="D10" s="235" t="s">
        <v>226</v>
      </c>
      <c r="E10" s="235"/>
      <c r="F10" s="235"/>
      <c r="G10" s="52">
        <f>G11</f>
        <v>445.02</v>
      </c>
      <c r="H10" s="52">
        <f t="shared" ref="H10:I10" si="0">H11</f>
        <v>71.900000000000006</v>
      </c>
      <c r="I10" s="52">
        <f t="shared" si="0"/>
        <v>516.91999999999996</v>
      </c>
    </row>
    <row r="11" spans="1:10" s="224" customFormat="1" ht="15.75">
      <c r="A11" s="83"/>
      <c r="B11" s="115" t="s">
        <v>227</v>
      </c>
      <c r="C11" s="82" t="s">
        <v>103</v>
      </c>
      <c r="D11" s="82" t="s">
        <v>226</v>
      </c>
      <c r="E11" s="82" t="s">
        <v>296</v>
      </c>
      <c r="F11" s="82" t="s">
        <v>54</v>
      </c>
      <c r="G11" s="54">
        <f>G12+G13</f>
        <v>445.02</v>
      </c>
      <c r="H11" s="54">
        <f>H12+H13</f>
        <v>71.900000000000006</v>
      </c>
      <c r="I11" s="54">
        <f>I12+I13</f>
        <v>516.91999999999996</v>
      </c>
    </row>
    <row r="12" spans="1:10" s="224" customFormat="1" ht="15.75">
      <c r="A12" s="83"/>
      <c r="B12" s="112" t="s">
        <v>228</v>
      </c>
      <c r="C12" s="113" t="s">
        <v>103</v>
      </c>
      <c r="D12" s="113" t="s">
        <v>226</v>
      </c>
      <c r="E12" s="113" t="s">
        <v>296</v>
      </c>
      <c r="F12" s="113" t="s">
        <v>229</v>
      </c>
      <c r="G12" s="91">
        <v>341.8</v>
      </c>
      <c r="H12" s="91">
        <v>55.2</v>
      </c>
      <c r="I12" s="91">
        <f>G12+H12</f>
        <v>397</v>
      </c>
    </row>
    <row r="13" spans="1:10" s="224" customFormat="1" ht="51.75" customHeight="1">
      <c r="A13" s="83"/>
      <c r="B13" s="112" t="s">
        <v>230</v>
      </c>
      <c r="C13" s="113" t="s">
        <v>103</v>
      </c>
      <c r="D13" s="113" t="s">
        <v>226</v>
      </c>
      <c r="E13" s="113" t="s">
        <v>296</v>
      </c>
      <c r="F13" s="113" t="s">
        <v>231</v>
      </c>
      <c r="G13" s="91">
        <v>103.22</v>
      </c>
      <c r="H13" s="91">
        <v>16.7</v>
      </c>
      <c r="I13" s="91">
        <f>G13+H13</f>
        <v>119.92</v>
      </c>
    </row>
    <row r="14" spans="1:10" s="224" customFormat="1" ht="47.25" customHeight="1">
      <c r="A14" s="267" t="s">
        <v>278</v>
      </c>
      <c r="B14" s="114" t="s">
        <v>279</v>
      </c>
      <c r="C14" s="235" t="s">
        <v>103</v>
      </c>
      <c r="D14" s="235" t="s">
        <v>232</v>
      </c>
      <c r="E14" s="235"/>
      <c r="F14" s="235"/>
      <c r="G14" s="52">
        <f>G15+G19+G24+G28</f>
        <v>1348.7</v>
      </c>
      <c r="H14" s="52">
        <f>H15+H19+H24+H28</f>
        <v>50.399999999999977</v>
      </c>
      <c r="I14" s="52">
        <f>G14+H14</f>
        <v>1399.1</v>
      </c>
    </row>
    <row r="15" spans="1:10" s="224" customFormat="1" ht="30.75" customHeight="1">
      <c r="A15" s="233"/>
      <c r="B15" s="115" t="s">
        <v>235</v>
      </c>
      <c r="C15" s="82" t="s">
        <v>103</v>
      </c>
      <c r="D15" s="82" t="s">
        <v>232</v>
      </c>
      <c r="E15" s="116" t="s">
        <v>297</v>
      </c>
      <c r="F15" s="82" t="s">
        <v>54</v>
      </c>
      <c r="G15" s="54">
        <f>G16+G18</f>
        <v>693</v>
      </c>
      <c r="H15" s="54">
        <f>H17+H18</f>
        <v>316.7</v>
      </c>
      <c r="I15" s="54">
        <f>I17+I18</f>
        <v>1009.7</v>
      </c>
    </row>
    <row r="16" spans="1:10" s="224" customFormat="1" ht="31.5" hidden="1" customHeight="1">
      <c r="A16" s="176"/>
      <c r="B16" s="112" t="s">
        <v>304</v>
      </c>
      <c r="C16" s="113" t="s">
        <v>103</v>
      </c>
      <c r="D16" s="113" t="s">
        <v>232</v>
      </c>
      <c r="E16" s="117" t="s">
        <v>297</v>
      </c>
      <c r="F16" s="113" t="s">
        <v>229</v>
      </c>
      <c r="G16" s="91">
        <v>532</v>
      </c>
      <c r="H16" s="91">
        <v>532</v>
      </c>
      <c r="I16" s="91">
        <v>532</v>
      </c>
    </row>
    <row r="17" spans="1:9" s="224" customFormat="1" ht="20.25" customHeight="1">
      <c r="A17" s="176"/>
      <c r="B17" s="112" t="s">
        <v>228</v>
      </c>
      <c r="C17" s="113" t="s">
        <v>103</v>
      </c>
      <c r="D17" s="113" t="s">
        <v>232</v>
      </c>
      <c r="E17" s="117" t="s">
        <v>297</v>
      </c>
      <c r="F17" s="113" t="s">
        <v>229</v>
      </c>
      <c r="G17" s="91">
        <v>532</v>
      </c>
      <c r="H17" s="91">
        <v>243.5</v>
      </c>
      <c r="I17" s="91">
        <f>G17+H17</f>
        <v>775.5</v>
      </c>
    </row>
    <row r="18" spans="1:9" s="224" customFormat="1" ht="46.5" customHeight="1">
      <c r="A18" s="176"/>
      <c r="B18" s="112" t="s">
        <v>230</v>
      </c>
      <c r="C18" s="113" t="s">
        <v>103</v>
      </c>
      <c r="D18" s="113" t="s">
        <v>232</v>
      </c>
      <c r="E18" s="117" t="s">
        <v>297</v>
      </c>
      <c r="F18" s="113" t="s">
        <v>231</v>
      </c>
      <c r="G18" s="91">
        <v>161</v>
      </c>
      <c r="H18" s="91">
        <v>73.2</v>
      </c>
      <c r="I18" s="91">
        <f>G18+H18</f>
        <v>234.2</v>
      </c>
    </row>
    <row r="19" spans="1:9" s="224" customFormat="1" ht="34.5" customHeight="1">
      <c r="A19" s="267" t="s">
        <v>295</v>
      </c>
      <c r="B19" s="115" t="s">
        <v>236</v>
      </c>
      <c r="C19" s="82" t="s">
        <v>103</v>
      </c>
      <c r="D19" s="82" t="s">
        <v>232</v>
      </c>
      <c r="E19" s="116" t="s">
        <v>299</v>
      </c>
      <c r="F19" s="82" t="s">
        <v>54</v>
      </c>
      <c r="G19" s="54">
        <f>G20+G21+G22+G23</f>
        <v>401.2</v>
      </c>
      <c r="H19" s="54">
        <f>H20+H21+H22+H23</f>
        <v>-16.8</v>
      </c>
      <c r="I19" s="54">
        <f>G19+H19</f>
        <v>384.4</v>
      </c>
    </row>
    <row r="20" spans="1:9" s="224" customFormat="1" ht="31.5">
      <c r="A20" s="176"/>
      <c r="B20" s="112" t="s">
        <v>237</v>
      </c>
      <c r="C20" s="113" t="s">
        <v>103</v>
      </c>
      <c r="D20" s="113" t="s">
        <v>232</v>
      </c>
      <c r="E20" s="117" t="s">
        <v>299</v>
      </c>
      <c r="F20" s="113" t="s">
        <v>238</v>
      </c>
      <c r="G20" s="91">
        <v>12</v>
      </c>
      <c r="H20" s="91">
        <v>0</v>
      </c>
      <c r="I20" s="53">
        <f t="shared" ref="I20:I23" si="1">G20+H20</f>
        <v>12</v>
      </c>
    </row>
    <row r="21" spans="1:9" s="224" customFormat="1" ht="31.5">
      <c r="A21" s="176"/>
      <c r="B21" s="112" t="s">
        <v>239</v>
      </c>
      <c r="C21" s="113" t="s">
        <v>103</v>
      </c>
      <c r="D21" s="113" t="s">
        <v>232</v>
      </c>
      <c r="E21" s="117" t="s">
        <v>299</v>
      </c>
      <c r="F21" s="113" t="s">
        <v>240</v>
      </c>
      <c r="G21" s="91">
        <f>300+49.2</f>
        <v>349.2</v>
      </c>
      <c r="H21" s="91">
        <v>-16.8</v>
      </c>
      <c r="I21" s="53">
        <f t="shared" si="1"/>
        <v>332.4</v>
      </c>
    </row>
    <row r="22" spans="1:9" s="224" customFormat="1" ht="15.75">
      <c r="A22" s="176"/>
      <c r="B22" s="112" t="s">
        <v>241</v>
      </c>
      <c r="C22" s="113" t="s">
        <v>103</v>
      </c>
      <c r="D22" s="113" t="s">
        <v>232</v>
      </c>
      <c r="E22" s="117" t="s">
        <v>299</v>
      </c>
      <c r="F22" s="113" t="s">
        <v>242</v>
      </c>
      <c r="G22" s="118">
        <v>25</v>
      </c>
      <c r="H22" s="118">
        <v>0</v>
      </c>
      <c r="I22" s="53">
        <f t="shared" si="1"/>
        <v>25</v>
      </c>
    </row>
    <row r="23" spans="1:9" s="224" customFormat="1" ht="21" customHeight="1">
      <c r="A23" s="176"/>
      <c r="B23" s="112" t="s">
        <v>243</v>
      </c>
      <c r="C23" s="113" t="s">
        <v>103</v>
      </c>
      <c r="D23" s="113" t="s">
        <v>232</v>
      </c>
      <c r="E23" s="117" t="s">
        <v>299</v>
      </c>
      <c r="F23" s="113" t="s">
        <v>244</v>
      </c>
      <c r="G23" s="118">
        <v>15</v>
      </c>
      <c r="H23" s="118">
        <v>0</v>
      </c>
      <c r="I23" s="53">
        <f t="shared" si="1"/>
        <v>15</v>
      </c>
    </row>
    <row r="24" spans="1:9" s="224" customFormat="1" ht="37.5" customHeight="1">
      <c r="A24" s="233"/>
      <c r="B24" s="115" t="s">
        <v>235</v>
      </c>
      <c r="C24" s="82" t="s">
        <v>103</v>
      </c>
      <c r="D24" s="82" t="s">
        <v>232</v>
      </c>
      <c r="E24" s="82" t="s">
        <v>298</v>
      </c>
      <c r="F24" s="82" t="s">
        <v>54</v>
      </c>
      <c r="G24" s="100">
        <f>G25+G26</f>
        <v>244.5</v>
      </c>
      <c r="H24" s="100">
        <f>H25+H26</f>
        <v>-244.5</v>
      </c>
      <c r="I24" s="100">
        <f>G24+H24</f>
        <v>0</v>
      </c>
    </row>
    <row r="25" spans="1:9" s="224" customFormat="1" ht="47.25">
      <c r="A25" s="176"/>
      <c r="B25" s="112" t="s">
        <v>397</v>
      </c>
      <c r="C25" s="113" t="s">
        <v>103</v>
      </c>
      <c r="D25" s="117" t="s">
        <v>232</v>
      </c>
      <c r="E25" s="113" t="s">
        <v>298</v>
      </c>
      <c r="F25" s="113" t="s">
        <v>229</v>
      </c>
      <c r="G25" s="91">
        <v>187.8</v>
      </c>
      <c r="H25" s="91">
        <v>-187.8</v>
      </c>
      <c r="I25" s="91">
        <f>G25+H25</f>
        <v>0</v>
      </c>
    </row>
    <row r="26" spans="1:9" s="224" customFormat="1" ht="20.25" customHeight="1">
      <c r="A26" s="330"/>
      <c r="B26" s="332" t="s">
        <v>305</v>
      </c>
      <c r="C26" s="334" t="s">
        <v>103</v>
      </c>
      <c r="D26" s="334" t="s">
        <v>232</v>
      </c>
      <c r="E26" s="334" t="s">
        <v>298</v>
      </c>
      <c r="F26" s="334" t="s">
        <v>231</v>
      </c>
      <c r="G26" s="325">
        <v>56.7</v>
      </c>
      <c r="H26" s="325">
        <v>-56.7</v>
      </c>
      <c r="I26" s="325">
        <f>G26+H26</f>
        <v>0</v>
      </c>
    </row>
    <row r="27" spans="1:9" s="224" customFormat="1" ht="47.25" customHeight="1">
      <c r="A27" s="331"/>
      <c r="B27" s="333"/>
      <c r="C27" s="335"/>
      <c r="D27" s="335"/>
      <c r="E27" s="335"/>
      <c r="F27" s="335"/>
      <c r="G27" s="326"/>
      <c r="H27" s="326"/>
      <c r="I27" s="327"/>
    </row>
    <row r="28" spans="1:9" s="224" customFormat="1" ht="48" customHeight="1">
      <c r="A28" s="233"/>
      <c r="B28" s="119" t="s">
        <v>367</v>
      </c>
      <c r="C28" s="120" t="s">
        <v>103</v>
      </c>
      <c r="D28" s="120" t="s">
        <v>232</v>
      </c>
      <c r="E28" s="120" t="s">
        <v>310</v>
      </c>
      <c r="F28" s="120" t="s">
        <v>54</v>
      </c>
      <c r="G28" s="121">
        <f>G29</f>
        <v>10</v>
      </c>
      <c r="H28" s="121">
        <f>H29</f>
        <v>-5</v>
      </c>
      <c r="I28" s="121">
        <f>I29</f>
        <v>5</v>
      </c>
    </row>
    <row r="29" spans="1:9" s="224" customFormat="1" ht="47.25">
      <c r="A29" s="233"/>
      <c r="B29" s="230" t="s">
        <v>308</v>
      </c>
      <c r="C29" s="232" t="s">
        <v>103</v>
      </c>
      <c r="D29" s="232" t="s">
        <v>232</v>
      </c>
      <c r="E29" s="232" t="s">
        <v>309</v>
      </c>
      <c r="F29" s="232" t="s">
        <v>240</v>
      </c>
      <c r="G29" s="228">
        <v>10</v>
      </c>
      <c r="H29" s="228">
        <v>-5</v>
      </c>
      <c r="I29" s="228">
        <f>10+H29</f>
        <v>5</v>
      </c>
    </row>
    <row r="30" spans="1:9" s="224" customFormat="1" ht="31.5">
      <c r="A30" s="267" t="s">
        <v>420</v>
      </c>
      <c r="B30" s="119" t="s">
        <v>369</v>
      </c>
      <c r="C30" s="120" t="s">
        <v>103</v>
      </c>
      <c r="D30" s="120" t="s">
        <v>368</v>
      </c>
      <c r="E30" s="120"/>
      <c r="F30" s="120" t="s">
        <v>54</v>
      </c>
      <c r="G30" s="121">
        <f>G32</f>
        <v>0</v>
      </c>
      <c r="H30" s="121">
        <f>H32</f>
        <v>235.09647000000001</v>
      </c>
      <c r="I30" s="121">
        <f>I32</f>
        <v>235.09647000000001</v>
      </c>
    </row>
    <row r="31" spans="1:9" s="224" customFormat="1" ht="31.5">
      <c r="A31" s="233"/>
      <c r="B31" s="119" t="s">
        <v>417</v>
      </c>
      <c r="C31" s="120" t="s">
        <v>103</v>
      </c>
      <c r="D31" s="120" t="s">
        <v>368</v>
      </c>
      <c r="E31" s="120" t="s">
        <v>311</v>
      </c>
      <c r="F31" s="120" t="s">
        <v>54</v>
      </c>
      <c r="G31" s="121">
        <f>G32</f>
        <v>0</v>
      </c>
      <c r="H31" s="121">
        <f>H32</f>
        <v>235.09647000000001</v>
      </c>
      <c r="I31" s="121">
        <f>I32</f>
        <v>235.09647000000001</v>
      </c>
    </row>
    <row r="32" spans="1:9" s="224" customFormat="1" ht="15.75">
      <c r="A32" s="233"/>
      <c r="B32" s="230" t="s">
        <v>418</v>
      </c>
      <c r="C32" s="232" t="s">
        <v>103</v>
      </c>
      <c r="D32" s="232" t="s">
        <v>368</v>
      </c>
      <c r="E32" s="232" t="s">
        <v>300</v>
      </c>
      <c r="F32" s="232" t="s">
        <v>370</v>
      </c>
      <c r="G32" s="228">
        <v>0</v>
      </c>
      <c r="H32" s="228">
        <v>235.09647000000001</v>
      </c>
      <c r="I32" s="228">
        <v>235.09647000000001</v>
      </c>
    </row>
    <row r="33" spans="1:9" s="224" customFormat="1" ht="15.75">
      <c r="A33" s="267" t="s">
        <v>444</v>
      </c>
      <c r="B33" s="128" t="s">
        <v>122</v>
      </c>
      <c r="C33" s="82" t="s">
        <v>103</v>
      </c>
      <c r="D33" s="82" t="s">
        <v>250</v>
      </c>
      <c r="E33" s="82"/>
      <c r="F33" s="82"/>
      <c r="G33" s="136">
        <f>G39</f>
        <v>50</v>
      </c>
      <c r="H33" s="136">
        <f>H39</f>
        <v>-30</v>
      </c>
      <c r="I33" s="136">
        <f>G33+H33</f>
        <v>20</v>
      </c>
    </row>
    <row r="34" spans="1:9" s="224" customFormat="1" ht="20.25" hidden="1" customHeight="1">
      <c r="A34" s="233" t="s">
        <v>248</v>
      </c>
      <c r="B34" s="112" t="s">
        <v>312</v>
      </c>
      <c r="C34" s="113" t="s">
        <v>103</v>
      </c>
      <c r="D34" s="113" t="s">
        <v>245</v>
      </c>
      <c r="E34" s="113" t="s">
        <v>300</v>
      </c>
      <c r="F34" s="113" t="s">
        <v>247</v>
      </c>
      <c r="G34" s="118">
        <v>0</v>
      </c>
      <c r="H34" s="118">
        <v>0</v>
      </c>
      <c r="I34" s="136">
        <f t="shared" ref="I34:I39" si="2">G34+H34</f>
        <v>0</v>
      </c>
    </row>
    <row r="35" spans="1:9" s="224" customFormat="1" ht="31.5" hidden="1" customHeight="1">
      <c r="A35" s="83"/>
      <c r="B35" s="112" t="s">
        <v>313</v>
      </c>
      <c r="C35" s="113" t="s">
        <v>103</v>
      </c>
      <c r="D35" s="113" t="s">
        <v>245</v>
      </c>
      <c r="E35" s="113" t="s">
        <v>300</v>
      </c>
      <c r="F35" s="113" t="s">
        <v>247</v>
      </c>
      <c r="G35" s="91">
        <v>0</v>
      </c>
      <c r="H35" s="91">
        <v>0</v>
      </c>
      <c r="I35" s="136">
        <f t="shared" si="2"/>
        <v>0</v>
      </c>
    </row>
    <row r="36" spans="1:9" s="224" customFormat="1" ht="20.25" hidden="1" customHeight="1">
      <c r="A36" s="83"/>
      <c r="B36" s="115" t="s">
        <v>118</v>
      </c>
      <c r="C36" s="235" t="s">
        <v>103</v>
      </c>
      <c r="D36" s="235" t="s">
        <v>250</v>
      </c>
      <c r="E36" s="235"/>
      <c r="F36" s="235"/>
      <c r="G36" s="124">
        <f t="shared" ref="G36:H36" si="3">G37</f>
        <v>50</v>
      </c>
      <c r="H36" s="124">
        <f t="shared" si="3"/>
        <v>-30</v>
      </c>
      <c r="I36" s="136">
        <f t="shared" si="2"/>
        <v>20</v>
      </c>
    </row>
    <row r="37" spans="1:9" s="224" customFormat="1" ht="31.5" hidden="1" customHeight="1">
      <c r="A37" s="83"/>
      <c r="B37" s="112" t="s">
        <v>320</v>
      </c>
      <c r="C37" s="125" t="s">
        <v>103</v>
      </c>
      <c r="D37" s="125" t="s">
        <v>250</v>
      </c>
      <c r="E37" s="108" t="s">
        <v>306</v>
      </c>
      <c r="F37" s="125"/>
      <c r="G37" s="124">
        <f>G39</f>
        <v>50</v>
      </c>
      <c r="H37" s="124">
        <f>H39</f>
        <v>-30</v>
      </c>
      <c r="I37" s="136">
        <f t="shared" si="2"/>
        <v>20</v>
      </c>
    </row>
    <row r="38" spans="1:9" s="224" customFormat="1" ht="15" customHeight="1">
      <c r="A38" s="233"/>
      <c r="B38" s="128" t="s">
        <v>446</v>
      </c>
      <c r="C38" s="235" t="s">
        <v>103</v>
      </c>
      <c r="D38" s="235" t="s">
        <v>250</v>
      </c>
      <c r="E38" s="235" t="s">
        <v>319</v>
      </c>
      <c r="F38" s="235" t="s">
        <v>54</v>
      </c>
      <c r="G38" s="124">
        <f>G39</f>
        <v>50</v>
      </c>
      <c r="H38" s="124">
        <f t="shared" ref="H38" si="4">H39</f>
        <v>-30</v>
      </c>
      <c r="I38" s="136">
        <f t="shared" si="2"/>
        <v>20</v>
      </c>
    </row>
    <row r="39" spans="1:9" s="224" customFormat="1" ht="15.75">
      <c r="A39" s="233"/>
      <c r="B39" s="112" t="s">
        <v>371</v>
      </c>
      <c r="C39" s="108" t="s">
        <v>103</v>
      </c>
      <c r="D39" s="108" t="s">
        <v>250</v>
      </c>
      <c r="E39" s="108" t="s">
        <v>319</v>
      </c>
      <c r="F39" s="108" t="s">
        <v>251</v>
      </c>
      <c r="G39" s="91">
        <v>50</v>
      </c>
      <c r="H39" s="91">
        <v>-30</v>
      </c>
      <c r="I39" s="118">
        <f t="shared" si="2"/>
        <v>20</v>
      </c>
    </row>
    <row r="40" spans="1:9" s="224" customFormat="1" ht="15.75">
      <c r="A40" s="267" t="s">
        <v>445</v>
      </c>
      <c r="B40" s="115" t="s">
        <v>422</v>
      </c>
      <c r="C40" s="235" t="s">
        <v>103</v>
      </c>
      <c r="D40" s="235" t="s">
        <v>421</v>
      </c>
      <c r="E40" s="235"/>
      <c r="F40" s="235"/>
      <c r="G40" s="100">
        <f>G41</f>
        <v>0</v>
      </c>
      <c r="H40" s="100">
        <f>H41</f>
        <v>16.600000000000001</v>
      </c>
      <c r="I40" s="136">
        <f>I41</f>
        <v>16.600000000000001</v>
      </c>
    </row>
    <row r="41" spans="1:9" s="224" customFormat="1" ht="47.25">
      <c r="A41" s="233"/>
      <c r="B41" s="115" t="s">
        <v>423</v>
      </c>
      <c r="C41" s="235" t="s">
        <v>103</v>
      </c>
      <c r="D41" s="235" t="s">
        <v>421</v>
      </c>
      <c r="E41" s="235" t="s">
        <v>424</v>
      </c>
      <c r="F41" s="235" t="s">
        <v>54</v>
      </c>
      <c r="G41" s="100">
        <v>0</v>
      </c>
      <c r="H41" s="100">
        <f>H42</f>
        <v>16.600000000000001</v>
      </c>
      <c r="I41" s="100">
        <f>G41+H41</f>
        <v>16.600000000000001</v>
      </c>
    </row>
    <row r="42" spans="1:9" s="224" customFormat="1" ht="33.75" customHeight="1">
      <c r="A42" s="233"/>
      <c r="B42" s="112" t="s">
        <v>239</v>
      </c>
      <c r="C42" s="108" t="s">
        <v>103</v>
      </c>
      <c r="D42" s="108" t="s">
        <v>421</v>
      </c>
      <c r="E42" s="108" t="s">
        <v>424</v>
      </c>
      <c r="F42" s="108" t="s">
        <v>240</v>
      </c>
      <c r="G42" s="91">
        <v>0</v>
      </c>
      <c r="H42" s="91">
        <v>16.600000000000001</v>
      </c>
      <c r="I42" s="91">
        <f>G42+H42</f>
        <v>16.600000000000001</v>
      </c>
    </row>
    <row r="43" spans="1:9" s="224" customFormat="1" ht="15.75">
      <c r="A43" s="233" t="s">
        <v>280</v>
      </c>
      <c r="B43" s="122" t="s">
        <v>252</v>
      </c>
      <c r="C43" s="233" t="s">
        <v>226</v>
      </c>
      <c r="D43" s="233" t="s">
        <v>253</v>
      </c>
      <c r="E43" s="233"/>
      <c r="F43" s="233"/>
      <c r="G43" s="52">
        <f>G45</f>
        <v>105.1</v>
      </c>
      <c r="H43" s="52">
        <f>H45</f>
        <v>18.5</v>
      </c>
      <c r="I43" s="52">
        <f>I45</f>
        <v>123.6</v>
      </c>
    </row>
    <row r="44" spans="1:9" s="224" customFormat="1" ht="31.5">
      <c r="A44" s="233" t="s">
        <v>324</v>
      </c>
      <c r="B44" s="122" t="s">
        <v>373</v>
      </c>
      <c r="C44" s="233" t="s">
        <v>226</v>
      </c>
      <c r="D44" s="233" t="s">
        <v>253</v>
      </c>
      <c r="E44" s="233"/>
      <c r="F44" s="233"/>
      <c r="G44" s="52">
        <f>G45</f>
        <v>105.1</v>
      </c>
      <c r="H44" s="52">
        <f>H45</f>
        <v>18.5</v>
      </c>
      <c r="I44" s="52">
        <f>I45</f>
        <v>123.6</v>
      </c>
    </row>
    <row r="45" spans="1:9" s="224" customFormat="1" ht="34.5" customHeight="1">
      <c r="A45" s="267" t="s">
        <v>372</v>
      </c>
      <c r="B45" s="115" t="s">
        <v>374</v>
      </c>
      <c r="C45" s="82" t="s">
        <v>226</v>
      </c>
      <c r="D45" s="82" t="s">
        <v>254</v>
      </c>
      <c r="E45" s="116" t="s">
        <v>301</v>
      </c>
      <c r="F45" s="116" t="s">
        <v>54</v>
      </c>
      <c r="G45" s="52">
        <f>G46+G47</f>
        <v>105.1</v>
      </c>
      <c r="H45" s="52">
        <f>H46+H47</f>
        <v>18.5</v>
      </c>
      <c r="I45" s="52">
        <f>I46+I47</f>
        <v>123.6</v>
      </c>
    </row>
    <row r="46" spans="1:9" s="223" customFormat="1" ht="21.75" customHeight="1">
      <c r="A46" s="295"/>
      <c r="B46" s="112" t="s">
        <v>228</v>
      </c>
      <c r="C46" s="113" t="s">
        <v>226</v>
      </c>
      <c r="D46" s="113" t="s">
        <v>254</v>
      </c>
      <c r="E46" s="117" t="s">
        <v>301</v>
      </c>
      <c r="F46" s="117" t="s">
        <v>229</v>
      </c>
      <c r="G46" s="91">
        <v>80.7</v>
      </c>
      <c r="H46" s="91">
        <v>14.3</v>
      </c>
      <c r="I46" s="91">
        <f>G46+H46</f>
        <v>95</v>
      </c>
    </row>
    <row r="47" spans="1:9" s="223" customFormat="1" ht="45.75" customHeight="1">
      <c r="A47" s="295"/>
      <c r="B47" s="112" t="s">
        <v>230</v>
      </c>
      <c r="C47" s="113" t="s">
        <v>226</v>
      </c>
      <c r="D47" s="113" t="s">
        <v>254</v>
      </c>
      <c r="E47" s="117" t="s">
        <v>301</v>
      </c>
      <c r="F47" s="117" t="s">
        <v>231</v>
      </c>
      <c r="G47" s="91">
        <v>24.4</v>
      </c>
      <c r="H47" s="91">
        <v>4.2</v>
      </c>
      <c r="I47" s="91">
        <f>G47+H47</f>
        <v>28.599999999999998</v>
      </c>
    </row>
    <row r="48" spans="1:9" s="107" customFormat="1" ht="18" customHeight="1">
      <c r="A48" s="295">
        <v>3</v>
      </c>
      <c r="B48" s="128" t="s">
        <v>255</v>
      </c>
      <c r="C48" s="82" t="s">
        <v>254</v>
      </c>
      <c r="D48" s="82" t="s">
        <v>253</v>
      </c>
      <c r="E48" s="116"/>
      <c r="F48" s="117"/>
      <c r="G48" s="54" t="e">
        <f>G49+#REF!+G55</f>
        <v>#REF!</v>
      </c>
      <c r="H48" s="54">
        <f>H49</f>
        <v>0</v>
      </c>
      <c r="I48" s="54">
        <f>I49+I52+I55</f>
        <v>52</v>
      </c>
    </row>
    <row r="49" spans="1:10" s="224" customFormat="1" ht="20.25" customHeight="1">
      <c r="A49" s="295" t="s">
        <v>325</v>
      </c>
      <c r="B49" s="129" t="s">
        <v>375</v>
      </c>
      <c r="C49" s="296" t="s">
        <v>254</v>
      </c>
      <c r="D49" s="296" t="s">
        <v>256</v>
      </c>
      <c r="E49" s="82" t="s">
        <v>315</v>
      </c>
      <c r="F49" s="296"/>
      <c r="G49" s="52">
        <f>G50</f>
        <v>5</v>
      </c>
      <c r="H49" s="52">
        <f t="shared" ref="G49:H50" si="5">H50</f>
        <v>0</v>
      </c>
      <c r="I49" s="52">
        <f>I50</f>
        <v>5</v>
      </c>
    </row>
    <row r="50" spans="1:10" s="224" customFormat="1" ht="46.5" customHeight="1">
      <c r="A50" s="295" t="s">
        <v>409</v>
      </c>
      <c r="B50" s="177" t="s">
        <v>376</v>
      </c>
      <c r="C50" s="82" t="s">
        <v>254</v>
      </c>
      <c r="D50" s="82" t="s">
        <v>256</v>
      </c>
      <c r="E50" s="82" t="s">
        <v>315</v>
      </c>
      <c r="F50" s="82" t="s">
        <v>54</v>
      </c>
      <c r="G50" s="54">
        <f t="shared" si="5"/>
        <v>5</v>
      </c>
      <c r="H50" s="54">
        <v>0</v>
      </c>
      <c r="I50" s="54">
        <f>I51</f>
        <v>5</v>
      </c>
    </row>
    <row r="51" spans="1:10" s="107" customFormat="1" ht="31.5">
      <c r="A51" s="295"/>
      <c r="B51" s="112" t="s">
        <v>239</v>
      </c>
      <c r="C51" s="113" t="s">
        <v>254</v>
      </c>
      <c r="D51" s="113" t="s">
        <v>256</v>
      </c>
      <c r="E51" s="113" t="s">
        <v>315</v>
      </c>
      <c r="F51" s="113" t="s">
        <v>240</v>
      </c>
      <c r="G51" s="91">
        <v>5</v>
      </c>
      <c r="H51" s="91">
        <v>0</v>
      </c>
      <c r="I51" s="91">
        <v>5</v>
      </c>
    </row>
    <row r="52" spans="1:10" s="107" customFormat="1" ht="20.25" customHeight="1">
      <c r="A52" s="295" t="s">
        <v>413</v>
      </c>
      <c r="B52" s="128" t="s">
        <v>377</v>
      </c>
      <c r="C52" s="217">
        <v>3</v>
      </c>
      <c r="D52" s="296" t="s">
        <v>257</v>
      </c>
      <c r="E52" s="296"/>
      <c r="F52" s="296"/>
      <c r="G52" s="113"/>
      <c r="H52" s="54">
        <f>H53</f>
        <v>0</v>
      </c>
      <c r="I52" s="54">
        <f t="shared" ref="I52:J53" si="6">I53</f>
        <v>42</v>
      </c>
      <c r="J52" s="54">
        <f t="shared" si="6"/>
        <v>42</v>
      </c>
    </row>
    <row r="53" spans="1:10" s="224" customFormat="1" ht="53.25" customHeight="1">
      <c r="A53" s="295"/>
      <c r="B53" s="128" t="s">
        <v>378</v>
      </c>
      <c r="C53" s="217">
        <v>3</v>
      </c>
      <c r="D53" s="296" t="s">
        <v>257</v>
      </c>
      <c r="E53" s="296" t="s">
        <v>315</v>
      </c>
      <c r="F53" s="82" t="s">
        <v>54</v>
      </c>
      <c r="G53" s="82" t="s">
        <v>54</v>
      </c>
      <c r="H53" s="54">
        <f>H54</f>
        <v>0</v>
      </c>
      <c r="I53" s="54">
        <f t="shared" si="6"/>
        <v>42</v>
      </c>
      <c r="J53" s="54">
        <f t="shared" si="6"/>
        <v>42</v>
      </c>
    </row>
    <row r="54" spans="1:10" s="224" customFormat="1" ht="39" customHeight="1">
      <c r="A54" s="126"/>
      <c r="B54" s="112" t="s">
        <v>239</v>
      </c>
      <c r="C54" s="113" t="s">
        <v>254</v>
      </c>
      <c r="D54" s="113" t="s">
        <v>257</v>
      </c>
      <c r="E54" s="113" t="s">
        <v>315</v>
      </c>
      <c r="F54" s="113" t="s">
        <v>240</v>
      </c>
      <c r="G54" s="113" t="s">
        <v>240</v>
      </c>
      <c r="H54" s="91">
        <v>0</v>
      </c>
      <c r="I54" s="91">
        <v>42</v>
      </c>
      <c r="J54" s="91">
        <v>42</v>
      </c>
    </row>
    <row r="55" spans="1:10" s="224" customFormat="1" ht="33.75" customHeight="1">
      <c r="A55" s="126" t="s">
        <v>441</v>
      </c>
      <c r="B55" s="130" t="s">
        <v>437</v>
      </c>
      <c r="C55" s="235" t="s">
        <v>254</v>
      </c>
      <c r="D55" s="235" t="s">
        <v>258</v>
      </c>
      <c r="E55" s="235"/>
      <c r="F55" s="113"/>
      <c r="G55" s="54">
        <f>G57</f>
        <v>5</v>
      </c>
      <c r="H55" s="54">
        <f t="shared" ref="H55:I55" si="7">H57</f>
        <v>0</v>
      </c>
      <c r="I55" s="54">
        <f t="shared" si="7"/>
        <v>5</v>
      </c>
    </row>
    <row r="56" spans="1:10" s="224" customFormat="1" ht="21.75" customHeight="1">
      <c r="A56" s="126"/>
      <c r="B56" s="130" t="s">
        <v>438</v>
      </c>
      <c r="C56" s="254" t="s">
        <v>254</v>
      </c>
      <c r="D56" s="254" t="s">
        <v>258</v>
      </c>
      <c r="E56" s="254" t="s">
        <v>307</v>
      </c>
      <c r="F56" s="82" t="s">
        <v>54</v>
      </c>
      <c r="G56" s="54">
        <f>G57</f>
        <v>5</v>
      </c>
      <c r="H56" s="54">
        <f>H57</f>
        <v>0</v>
      </c>
      <c r="I56" s="54">
        <f>I57</f>
        <v>5</v>
      </c>
    </row>
    <row r="57" spans="1:10" s="224" customFormat="1" ht="30" customHeight="1">
      <c r="A57" s="127"/>
      <c r="B57" s="112" t="s">
        <v>239</v>
      </c>
      <c r="C57" s="113" t="s">
        <v>254</v>
      </c>
      <c r="D57" s="113" t="s">
        <v>258</v>
      </c>
      <c r="E57" s="113" t="s">
        <v>307</v>
      </c>
      <c r="F57" s="113" t="s">
        <v>240</v>
      </c>
      <c r="G57" s="91">
        <f>G58</f>
        <v>5</v>
      </c>
      <c r="H57" s="91">
        <v>0</v>
      </c>
      <c r="I57" s="91">
        <f>I58</f>
        <v>5</v>
      </c>
    </row>
    <row r="58" spans="1:10" s="224" customFormat="1" ht="24" hidden="1" customHeight="1">
      <c r="A58" s="126">
        <v>4</v>
      </c>
      <c r="B58" s="131" t="s">
        <v>314</v>
      </c>
      <c r="C58" s="113" t="s">
        <v>254</v>
      </c>
      <c r="D58" s="113" t="s">
        <v>258</v>
      </c>
      <c r="E58" s="113" t="s">
        <v>307</v>
      </c>
      <c r="F58" s="113" t="s">
        <v>240</v>
      </c>
      <c r="G58" s="91">
        <v>5</v>
      </c>
      <c r="H58" s="91">
        <v>5</v>
      </c>
      <c r="I58" s="91">
        <v>5</v>
      </c>
    </row>
    <row r="59" spans="1:10" s="224" customFormat="1" ht="28.5" hidden="1" customHeight="1">
      <c r="A59" s="126" t="s">
        <v>259</v>
      </c>
      <c r="B59" s="128" t="s">
        <v>260</v>
      </c>
      <c r="C59" s="82" t="s">
        <v>261</v>
      </c>
      <c r="D59" s="82" t="s">
        <v>253</v>
      </c>
      <c r="E59" s="82"/>
      <c r="F59" s="82"/>
      <c r="G59" s="54">
        <f>G60+G63</f>
        <v>26.6</v>
      </c>
      <c r="H59" s="54">
        <f>H60+H63</f>
        <v>-14.9</v>
      </c>
      <c r="I59" s="54">
        <f>I60+I63</f>
        <v>10.700000000000001</v>
      </c>
    </row>
    <row r="60" spans="1:10" s="224" customFormat="1" ht="50.25" hidden="1" customHeight="1">
      <c r="A60" s="132"/>
      <c r="B60" s="128" t="s">
        <v>148</v>
      </c>
      <c r="C60" s="82" t="s">
        <v>261</v>
      </c>
      <c r="D60" s="82" t="s">
        <v>253</v>
      </c>
      <c r="E60" s="82"/>
      <c r="F60" s="82"/>
      <c r="G60" s="54">
        <f t="shared" ref="G60:I61" si="8">G61</f>
        <v>1</v>
      </c>
      <c r="H60" s="54">
        <f t="shared" si="8"/>
        <v>1</v>
      </c>
      <c r="I60" s="54">
        <f t="shared" si="8"/>
        <v>1</v>
      </c>
    </row>
    <row r="61" spans="1:10" s="224" customFormat="1" ht="50.25" hidden="1" customHeight="1">
      <c r="A61" s="132"/>
      <c r="B61" s="123" t="s">
        <v>316</v>
      </c>
      <c r="C61" s="82" t="s">
        <v>261</v>
      </c>
      <c r="D61" s="82" t="s">
        <v>226</v>
      </c>
      <c r="E61" s="82" t="s">
        <v>317</v>
      </c>
      <c r="F61" s="82"/>
      <c r="G61" s="54">
        <f t="shared" si="8"/>
        <v>1</v>
      </c>
      <c r="H61" s="54">
        <f t="shared" si="8"/>
        <v>1</v>
      </c>
      <c r="I61" s="54">
        <f t="shared" si="8"/>
        <v>1</v>
      </c>
    </row>
    <row r="62" spans="1:10" s="224" customFormat="1" ht="25.5" hidden="1" customHeight="1">
      <c r="A62" s="127"/>
      <c r="B62" s="112" t="s">
        <v>239</v>
      </c>
      <c r="C62" s="82" t="s">
        <v>261</v>
      </c>
      <c r="D62" s="82" t="s">
        <v>226</v>
      </c>
      <c r="E62" s="82" t="s">
        <v>317</v>
      </c>
      <c r="F62" s="82" t="s">
        <v>240</v>
      </c>
      <c r="G62" s="54">
        <v>1</v>
      </c>
      <c r="H62" s="54">
        <v>1</v>
      </c>
      <c r="I62" s="54">
        <v>1</v>
      </c>
    </row>
    <row r="63" spans="1:10" s="224" customFormat="1" ht="15.75">
      <c r="A63" s="126">
        <v>5</v>
      </c>
      <c r="B63" s="229" t="s">
        <v>260</v>
      </c>
      <c r="C63" s="235" t="s">
        <v>261</v>
      </c>
      <c r="D63" s="235"/>
      <c r="E63" s="235"/>
      <c r="F63" s="235"/>
      <c r="G63" s="52">
        <f>G64+G67</f>
        <v>25.6</v>
      </c>
      <c r="H63" s="52">
        <f>H64+H67+H73</f>
        <v>-15.9</v>
      </c>
      <c r="I63" s="52">
        <f>G63+H63</f>
        <v>9.7000000000000011</v>
      </c>
    </row>
    <row r="64" spans="1:10" s="224" customFormat="1" ht="15.75">
      <c r="A64" s="126" t="s">
        <v>262</v>
      </c>
      <c r="B64" s="229" t="s">
        <v>148</v>
      </c>
      <c r="C64" s="235" t="s">
        <v>261</v>
      </c>
      <c r="D64" s="235" t="s">
        <v>226</v>
      </c>
      <c r="E64" s="235"/>
      <c r="F64" s="235"/>
      <c r="G64" s="52">
        <f t="shared" ref="G64:I65" si="9">G65</f>
        <v>1</v>
      </c>
      <c r="H64" s="52">
        <f>H65</f>
        <v>-1</v>
      </c>
      <c r="I64" s="52">
        <f t="shared" si="9"/>
        <v>0</v>
      </c>
    </row>
    <row r="65" spans="1:9" s="224" customFormat="1" ht="31.5">
      <c r="A65" s="126" t="s">
        <v>380</v>
      </c>
      <c r="B65" s="229" t="s">
        <v>379</v>
      </c>
      <c r="C65" s="235" t="s">
        <v>261</v>
      </c>
      <c r="D65" s="235" t="s">
        <v>226</v>
      </c>
      <c r="E65" s="235" t="s">
        <v>317</v>
      </c>
      <c r="F65" s="254" t="s">
        <v>54</v>
      </c>
      <c r="G65" s="52">
        <f t="shared" si="9"/>
        <v>1</v>
      </c>
      <c r="H65" s="52">
        <f>H66</f>
        <v>-1</v>
      </c>
      <c r="I65" s="52">
        <f t="shared" si="9"/>
        <v>0</v>
      </c>
    </row>
    <row r="66" spans="1:9" s="224" customFormat="1" ht="31.5">
      <c r="A66" s="126"/>
      <c r="B66" s="208" t="s">
        <v>239</v>
      </c>
      <c r="C66" s="108" t="s">
        <v>261</v>
      </c>
      <c r="D66" s="108" t="s">
        <v>226</v>
      </c>
      <c r="E66" s="108" t="s">
        <v>317</v>
      </c>
      <c r="F66" s="108" t="s">
        <v>240</v>
      </c>
      <c r="G66" s="84">
        <v>1</v>
      </c>
      <c r="H66" s="84">
        <v>-1</v>
      </c>
      <c r="I66" s="84">
        <f>G66+H66</f>
        <v>0</v>
      </c>
    </row>
    <row r="67" spans="1:9" s="224" customFormat="1" ht="15.75">
      <c r="A67" s="233" t="s">
        <v>326</v>
      </c>
      <c r="B67" s="177" t="s">
        <v>150</v>
      </c>
      <c r="C67" s="82" t="s">
        <v>261</v>
      </c>
      <c r="D67" s="82" t="s">
        <v>254</v>
      </c>
      <c r="E67" s="82" t="s">
        <v>318</v>
      </c>
      <c r="F67" s="111"/>
      <c r="G67" s="54">
        <f>G68</f>
        <v>24.6</v>
      </c>
      <c r="H67" s="54">
        <f>H68</f>
        <v>-15</v>
      </c>
      <c r="I67" s="54">
        <f>G67+H67</f>
        <v>9.6000000000000014</v>
      </c>
    </row>
    <row r="68" spans="1:9" s="224" customFormat="1" ht="15.75">
      <c r="A68" s="126" t="s">
        <v>382</v>
      </c>
      <c r="B68" s="177" t="s">
        <v>381</v>
      </c>
      <c r="C68" s="82" t="s">
        <v>261</v>
      </c>
      <c r="D68" s="82" t="s">
        <v>254</v>
      </c>
      <c r="E68" s="82" t="s">
        <v>318</v>
      </c>
      <c r="F68" s="111"/>
      <c r="G68" s="54">
        <f>G69+G73</f>
        <v>24.6</v>
      </c>
      <c r="H68" s="54">
        <f>H69</f>
        <v>-15</v>
      </c>
      <c r="I68" s="54">
        <f t="shared" ref="I68:I75" si="10">G68+H68</f>
        <v>9.6000000000000014</v>
      </c>
    </row>
    <row r="69" spans="1:9" s="224" customFormat="1" ht="31.5">
      <c r="A69" s="126"/>
      <c r="B69" s="177" t="s">
        <v>399</v>
      </c>
      <c r="C69" s="82" t="s">
        <v>261</v>
      </c>
      <c r="D69" s="82" t="s">
        <v>254</v>
      </c>
      <c r="E69" s="82" t="s">
        <v>318</v>
      </c>
      <c r="F69" s="82" t="s">
        <v>54</v>
      </c>
      <c r="G69" s="54">
        <f>G70+G72</f>
        <v>16</v>
      </c>
      <c r="H69" s="54">
        <f t="shared" ref="H69" si="11">H70+H72</f>
        <v>-15</v>
      </c>
      <c r="I69" s="54">
        <f t="shared" si="10"/>
        <v>1</v>
      </c>
    </row>
    <row r="70" spans="1:9" s="224" customFormat="1" ht="33" customHeight="1">
      <c r="A70" s="127"/>
      <c r="B70" s="112" t="s">
        <v>239</v>
      </c>
      <c r="C70" s="113" t="s">
        <v>261</v>
      </c>
      <c r="D70" s="113" t="s">
        <v>254</v>
      </c>
      <c r="E70" s="113" t="s">
        <v>318</v>
      </c>
      <c r="F70" s="113" t="s">
        <v>240</v>
      </c>
      <c r="G70" s="91">
        <v>15</v>
      </c>
      <c r="H70" s="91">
        <v>-15</v>
      </c>
      <c r="I70" s="53">
        <f t="shared" si="10"/>
        <v>0</v>
      </c>
    </row>
    <row r="71" spans="1:9" s="224" customFormat="1" ht="20.25" hidden="1" customHeight="1">
      <c r="A71" s="83"/>
      <c r="B71" s="123" t="s">
        <v>246</v>
      </c>
      <c r="C71" s="113" t="s">
        <v>261</v>
      </c>
      <c r="D71" s="113" t="s">
        <v>254</v>
      </c>
      <c r="E71" s="113" t="s">
        <v>318</v>
      </c>
      <c r="F71" s="113" t="s">
        <v>247</v>
      </c>
      <c r="G71" s="91">
        <v>1</v>
      </c>
      <c r="H71" s="91">
        <v>1</v>
      </c>
      <c r="I71" s="53">
        <f t="shared" si="10"/>
        <v>2</v>
      </c>
    </row>
    <row r="72" spans="1:9" s="224" customFormat="1" ht="18" customHeight="1">
      <c r="A72" s="83"/>
      <c r="B72" s="123" t="s">
        <v>246</v>
      </c>
      <c r="C72" s="127" t="s">
        <v>261</v>
      </c>
      <c r="D72" s="113" t="s">
        <v>254</v>
      </c>
      <c r="E72" s="113" t="s">
        <v>318</v>
      </c>
      <c r="F72" s="113" t="s">
        <v>247</v>
      </c>
      <c r="G72" s="53">
        <v>1</v>
      </c>
      <c r="H72" s="53">
        <v>0</v>
      </c>
      <c r="I72" s="53">
        <f t="shared" si="10"/>
        <v>1</v>
      </c>
    </row>
    <row r="73" spans="1:9" s="224" customFormat="1" ht="54.75" customHeight="1">
      <c r="A73" s="267" t="s">
        <v>436</v>
      </c>
      <c r="B73" s="128" t="s">
        <v>434</v>
      </c>
      <c r="C73" s="82" t="s">
        <v>261</v>
      </c>
      <c r="D73" s="82" t="s">
        <v>254</v>
      </c>
      <c r="E73" s="82" t="s">
        <v>433</v>
      </c>
      <c r="F73" s="126"/>
      <c r="G73" s="54">
        <f>G75</f>
        <v>8.6</v>
      </c>
      <c r="H73" s="54">
        <f>H75</f>
        <v>0.1</v>
      </c>
      <c r="I73" s="54">
        <f t="shared" si="10"/>
        <v>8.6999999999999993</v>
      </c>
    </row>
    <row r="74" spans="1:9" s="224" customFormat="1" ht="54.75" customHeight="1">
      <c r="A74" s="253"/>
      <c r="B74" s="128" t="s">
        <v>412</v>
      </c>
      <c r="C74" s="82" t="s">
        <v>261</v>
      </c>
      <c r="D74" s="82" t="s">
        <v>254</v>
      </c>
      <c r="E74" s="82" t="s">
        <v>435</v>
      </c>
      <c r="F74" s="82" t="s">
        <v>54</v>
      </c>
      <c r="G74" s="54">
        <f>G75</f>
        <v>8.6</v>
      </c>
      <c r="H74" s="54">
        <f>H75</f>
        <v>0.1</v>
      </c>
      <c r="I74" s="54">
        <f>I75</f>
        <v>8.6999999999999993</v>
      </c>
    </row>
    <row r="75" spans="1:9" s="224" customFormat="1" ht="41.25" customHeight="1">
      <c r="A75" s="83"/>
      <c r="B75" s="112" t="s">
        <v>239</v>
      </c>
      <c r="C75" s="113" t="s">
        <v>261</v>
      </c>
      <c r="D75" s="113" t="s">
        <v>254</v>
      </c>
      <c r="E75" s="113" t="s">
        <v>433</v>
      </c>
      <c r="F75" s="113" t="s">
        <v>240</v>
      </c>
      <c r="G75" s="53">
        <v>8.6</v>
      </c>
      <c r="H75" s="53">
        <v>0.1</v>
      </c>
      <c r="I75" s="53">
        <f t="shared" si="10"/>
        <v>8.6999999999999993</v>
      </c>
    </row>
    <row r="76" spans="1:9" s="224" customFormat="1" ht="20.25" customHeight="1">
      <c r="A76" s="233" t="s">
        <v>222</v>
      </c>
      <c r="B76" s="128" t="s">
        <v>383</v>
      </c>
      <c r="C76" s="126" t="s">
        <v>263</v>
      </c>
      <c r="D76" s="126" t="s">
        <v>103</v>
      </c>
      <c r="E76" s="126"/>
      <c r="F76" s="126"/>
      <c r="G76" s="54">
        <f>G85+G78</f>
        <v>1293.0999999999999</v>
      </c>
      <c r="H76" s="54">
        <f>H77</f>
        <v>-316.39999999999998</v>
      </c>
      <c r="I76" s="54">
        <f>G76+H76</f>
        <v>976.69999999999993</v>
      </c>
    </row>
    <row r="77" spans="1:9" s="224" customFormat="1" ht="19.5" customHeight="1">
      <c r="A77" s="233" t="s">
        <v>281</v>
      </c>
      <c r="B77" s="128" t="s">
        <v>172</v>
      </c>
      <c r="C77" s="126" t="s">
        <v>263</v>
      </c>
      <c r="D77" s="126" t="s">
        <v>103</v>
      </c>
      <c r="E77" s="126"/>
      <c r="F77" s="126"/>
      <c r="G77" s="54">
        <f>G78+G84</f>
        <v>1293.0999999999999</v>
      </c>
      <c r="H77" s="54">
        <f>H78</f>
        <v>-316.39999999999998</v>
      </c>
      <c r="I77" s="54">
        <f>G77+H77</f>
        <v>976.69999999999993</v>
      </c>
    </row>
    <row r="78" spans="1:9" s="224" customFormat="1" ht="32.25" customHeight="1">
      <c r="A78" s="267" t="s">
        <v>415</v>
      </c>
      <c r="B78" s="128" t="s">
        <v>443</v>
      </c>
      <c r="C78" s="126" t="s">
        <v>263</v>
      </c>
      <c r="D78" s="126" t="s">
        <v>103</v>
      </c>
      <c r="E78" s="82" t="s">
        <v>321</v>
      </c>
      <c r="F78" s="82" t="s">
        <v>54</v>
      </c>
      <c r="G78" s="54">
        <f>G79+G80+G81+G82+G83</f>
        <v>859.8</v>
      </c>
      <c r="H78" s="54">
        <f>H79+H80+H81+H82+H83</f>
        <v>-316.39999999999998</v>
      </c>
      <c r="I78" s="54">
        <f>G78+H78</f>
        <v>543.4</v>
      </c>
    </row>
    <row r="79" spans="1:9" s="224" customFormat="1" ht="19.5" customHeight="1">
      <c r="A79" s="233"/>
      <c r="B79" s="112" t="s">
        <v>237</v>
      </c>
      <c r="C79" s="113" t="s">
        <v>263</v>
      </c>
      <c r="D79" s="113" t="s">
        <v>103</v>
      </c>
      <c r="E79" s="127" t="s">
        <v>321</v>
      </c>
      <c r="F79" s="113" t="s">
        <v>238</v>
      </c>
      <c r="G79" s="53">
        <v>85</v>
      </c>
      <c r="H79" s="53">
        <v>0</v>
      </c>
      <c r="I79" s="53">
        <f t="shared" ref="I79:I86" si="12">G79+H79</f>
        <v>85</v>
      </c>
    </row>
    <row r="80" spans="1:9" s="224" customFormat="1" ht="33" customHeight="1">
      <c r="A80" s="233"/>
      <c r="B80" s="112" t="s">
        <v>239</v>
      </c>
      <c r="C80" s="113" t="s">
        <v>263</v>
      </c>
      <c r="D80" s="113" t="s">
        <v>103</v>
      </c>
      <c r="E80" s="113" t="s">
        <v>321</v>
      </c>
      <c r="F80" s="113" t="s">
        <v>240</v>
      </c>
      <c r="G80" s="91">
        <v>544.79999999999995</v>
      </c>
      <c r="H80" s="91">
        <v>-327.39999999999998</v>
      </c>
      <c r="I80" s="53">
        <f t="shared" si="12"/>
        <v>217.39999999999998</v>
      </c>
    </row>
    <row r="81" spans="1:10" s="224" customFormat="1" ht="19.5" customHeight="1">
      <c r="A81" s="83"/>
      <c r="B81" s="112" t="s">
        <v>293</v>
      </c>
      <c r="C81" s="113" t="s">
        <v>263</v>
      </c>
      <c r="D81" s="113" t="s">
        <v>103</v>
      </c>
      <c r="E81" s="127" t="s">
        <v>321</v>
      </c>
      <c r="F81" s="127" t="s">
        <v>294</v>
      </c>
      <c r="G81" s="91">
        <v>200</v>
      </c>
      <c r="H81" s="91">
        <v>11</v>
      </c>
      <c r="I81" s="53">
        <f t="shared" si="12"/>
        <v>211</v>
      </c>
    </row>
    <row r="82" spans="1:10" s="224" customFormat="1" ht="19.5" customHeight="1">
      <c r="A82" s="83"/>
      <c r="B82" s="112" t="s">
        <v>241</v>
      </c>
      <c r="C82" s="113" t="s">
        <v>263</v>
      </c>
      <c r="D82" s="113" t="s">
        <v>103</v>
      </c>
      <c r="E82" s="127" t="s">
        <v>321</v>
      </c>
      <c r="F82" s="117" t="s">
        <v>242</v>
      </c>
      <c r="G82" s="91">
        <v>15</v>
      </c>
      <c r="H82" s="91">
        <v>0</v>
      </c>
      <c r="I82" s="53">
        <f t="shared" si="12"/>
        <v>15</v>
      </c>
    </row>
    <row r="83" spans="1:10" s="224" customFormat="1" ht="19.5" customHeight="1">
      <c r="A83" s="83"/>
      <c r="B83" s="112" t="s">
        <v>233</v>
      </c>
      <c r="C83" s="113" t="s">
        <v>263</v>
      </c>
      <c r="D83" s="113" t="s">
        <v>103</v>
      </c>
      <c r="E83" s="127" t="s">
        <v>321</v>
      </c>
      <c r="F83" s="113" t="s">
        <v>234</v>
      </c>
      <c r="G83" s="91">
        <v>15</v>
      </c>
      <c r="H83" s="91">
        <v>0</v>
      </c>
      <c r="I83" s="53">
        <f t="shared" si="12"/>
        <v>15</v>
      </c>
    </row>
    <row r="84" spans="1:10" s="224" customFormat="1" ht="33" customHeight="1">
      <c r="A84" s="267" t="s">
        <v>384</v>
      </c>
      <c r="B84" s="128" t="s">
        <v>385</v>
      </c>
      <c r="C84" s="82" t="s">
        <v>263</v>
      </c>
      <c r="D84" s="82" t="s">
        <v>103</v>
      </c>
      <c r="E84" s="82" t="s">
        <v>302</v>
      </c>
      <c r="F84" s="126"/>
      <c r="G84" s="54">
        <f>G85</f>
        <v>433.3</v>
      </c>
      <c r="H84" s="54">
        <f>H85</f>
        <v>0</v>
      </c>
      <c r="I84" s="54">
        <f t="shared" si="12"/>
        <v>433.3</v>
      </c>
    </row>
    <row r="85" spans="1:10" s="224" customFormat="1" ht="30.75" customHeight="1">
      <c r="A85" s="267"/>
      <c r="B85" s="128" t="s">
        <v>386</v>
      </c>
      <c r="C85" s="82" t="s">
        <v>263</v>
      </c>
      <c r="D85" s="82" t="s">
        <v>103</v>
      </c>
      <c r="E85" s="82" t="s">
        <v>302</v>
      </c>
      <c r="F85" s="82" t="s">
        <v>54</v>
      </c>
      <c r="G85" s="54">
        <v>433.3</v>
      </c>
      <c r="H85" s="54">
        <v>0</v>
      </c>
      <c r="I85" s="54">
        <f t="shared" si="12"/>
        <v>433.3</v>
      </c>
    </row>
    <row r="86" spans="1:10" s="224" customFormat="1" ht="18" customHeight="1">
      <c r="A86" s="83"/>
      <c r="B86" s="123" t="s">
        <v>246</v>
      </c>
      <c r="C86" s="113" t="s">
        <v>263</v>
      </c>
      <c r="D86" s="113" t="s">
        <v>103</v>
      </c>
      <c r="E86" s="113" t="s">
        <v>302</v>
      </c>
      <c r="F86" s="127" t="s">
        <v>247</v>
      </c>
      <c r="G86" s="53">
        <v>433.3</v>
      </c>
      <c r="H86" s="53">
        <v>0</v>
      </c>
      <c r="I86" s="53">
        <f t="shared" si="12"/>
        <v>433.3</v>
      </c>
    </row>
    <row r="87" spans="1:10" s="107" customFormat="1" ht="15.75" customHeight="1">
      <c r="A87" s="113" t="s">
        <v>223</v>
      </c>
      <c r="B87" s="129" t="s">
        <v>264</v>
      </c>
      <c r="C87" s="235" t="s">
        <v>250</v>
      </c>
      <c r="D87" s="235" t="s">
        <v>253</v>
      </c>
      <c r="E87" s="235"/>
      <c r="F87" s="235"/>
      <c r="G87" s="52">
        <f>G88</f>
        <v>1695.2</v>
      </c>
      <c r="H87" s="52">
        <f>H88</f>
        <v>1558.6000000000001</v>
      </c>
      <c r="I87" s="52">
        <f>I88</f>
        <v>3253.8</v>
      </c>
      <c r="J87" s="252"/>
    </row>
    <row r="88" spans="1:10" s="224" customFormat="1" ht="15.75">
      <c r="A88" s="267" t="s">
        <v>282</v>
      </c>
      <c r="B88" s="122" t="s">
        <v>190</v>
      </c>
      <c r="C88" s="235" t="s">
        <v>250</v>
      </c>
      <c r="D88" s="235" t="s">
        <v>261</v>
      </c>
      <c r="E88" s="235"/>
      <c r="F88" s="235"/>
      <c r="G88" s="52">
        <f>G89+G94</f>
        <v>1695.2</v>
      </c>
      <c r="H88" s="52">
        <f>H89+H94</f>
        <v>1558.6000000000001</v>
      </c>
      <c r="I88" s="52">
        <f>I89+I94</f>
        <v>3253.8</v>
      </c>
      <c r="J88" s="225"/>
    </row>
    <row r="89" spans="1:10" s="224" customFormat="1" ht="35.25" customHeight="1">
      <c r="A89" s="267" t="s">
        <v>414</v>
      </c>
      <c r="B89" s="128" t="s">
        <v>387</v>
      </c>
      <c r="C89" s="135" t="s">
        <v>250</v>
      </c>
      <c r="D89" s="82" t="s">
        <v>261</v>
      </c>
      <c r="E89" s="82" t="s">
        <v>323</v>
      </c>
      <c r="F89" s="82"/>
      <c r="G89" s="54">
        <f>G92+G93</f>
        <v>1615.4</v>
      </c>
      <c r="H89" s="54">
        <f>H92+H93</f>
        <v>1638.4</v>
      </c>
      <c r="I89" s="54">
        <f>I92+I93</f>
        <v>3253.8</v>
      </c>
    </row>
    <row r="90" spans="1:10" s="224" customFormat="1" ht="34.5" customHeight="1">
      <c r="A90" s="267"/>
      <c r="B90" s="128" t="s">
        <v>388</v>
      </c>
      <c r="C90" s="135" t="s">
        <v>250</v>
      </c>
      <c r="D90" s="82" t="s">
        <v>261</v>
      </c>
      <c r="E90" s="82" t="s">
        <v>323</v>
      </c>
      <c r="F90" s="82" t="s">
        <v>54</v>
      </c>
      <c r="G90" s="54">
        <f>G91</f>
        <v>1615.4</v>
      </c>
      <c r="H90" s="54">
        <f>H91</f>
        <v>1638.4</v>
      </c>
      <c r="I90" s="54">
        <f>I91</f>
        <v>3253.8</v>
      </c>
    </row>
    <row r="91" spans="1:10" s="224" customFormat="1" ht="31.5">
      <c r="A91" s="233"/>
      <c r="B91" s="123" t="s">
        <v>265</v>
      </c>
      <c r="C91" s="212" t="s">
        <v>250</v>
      </c>
      <c r="D91" s="113" t="s">
        <v>261</v>
      </c>
      <c r="E91" s="113" t="s">
        <v>323</v>
      </c>
      <c r="F91" s="113"/>
      <c r="G91" s="53">
        <f>G92+G93</f>
        <v>1615.4</v>
      </c>
      <c r="H91" s="53">
        <f>H92+H93</f>
        <v>1638.4</v>
      </c>
      <c r="I91" s="53">
        <f>G91+H91</f>
        <v>3253.8</v>
      </c>
    </row>
    <row r="92" spans="1:10" s="224" customFormat="1" ht="18" customHeight="1">
      <c r="A92" s="233"/>
      <c r="B92" s="123" t="s">
        <v>271</v>
      </c>
      <c r="C92" s="212" t="s">
        <v>250</v>
      </c>
      <c r="D92" s="113" t="s">
        <v>261</v>
      </c>
      <c r="E92" s="113" t="s">
        <v>323</v>
      </c>
      <c r="F92" s="113" t="s">
        <v>266</v>
      </c>
      <c r="G92" s="91">
        <v>1260.9000000000001</v>
      </c>
      <c r="H92" s="91">
        <v>1238.2</v>
      </c>
      <c r="I92" s="53">
        <f t="shared" ref="I92:I96" si="13">G92+H92</f>
        <v>2499.1000000000004</v>
      </c>
    </row>
    <row r="93" spans="1:10" s="224" customFormat="1" ht="47.25" customHeight="1">
      <c r="A93" s="83"/>
      <c r="B93" s="123" t="s">
        <v>272</v>
      </c>
      <c r="C93" s="212" t="s">
        <v>250</v>
      </c>
      <c r="D93" s="113" t="s">
        <v>261</v>
      </c>
      <c r="E93" s="113" t="s">
        <v>323</v>
      </c>
      <c r="F93" s="113" t="s">
        <v>267</v>
      </c>
      <c r="G93" s="91">
        <v>354.5</v>
      </c>
      <c r="H93" s="91">
        <v>400.2</v>
      </c>
      <c r="I93" s="53">
        <f t="shared" si="13"/>
        <v>754.7</v>
      </c>
    </row>
    <row r="94" spans="1:10" s="224" customFormat="1" ht="29.25" customHeight="1">
      <c r="A94" s="83"/>
      <c r="B94" s="133" t="s">
        <v>265</v>
      </c>
      <c r="C94" s="212" t="s">
        <v>250</v>
      </c>
      <c r="D94" s="113" t="s">
        <v>261</v>
      </c>
      <c r="E94" s="113" t="s">
        <v>303</v>
      </c>
      <c r="F94" s="113"/>
      <c r="G94" s="53">
        <f>G95+G96</f>
        <v>79.8</v>
      </c>
      <c r="H94" s="53">
        <f>H95+H96</f>
        <v>-79.8</v>
      </c>
      <c r="I94" s="53">
        <f t="shared" si="13"/>
        <v>0</v>
      </c>
    </row>
    <row r="95" spans="1:10" s="224" customFormat="1" ht="47.25">
      <c r="A95" s="83"/>
      <c r="B95" s="133" t="s">
        <v>322</v>
      </c>
      <c r="C95" s="212" t="s">
        <v>250</v>
      </c>
      <c r="D95" s="113" t="s">
        <v>261</v>
      </c>
      <c r="E95" s="113" t="s">
        <v>303</v>
      </c>
      <c r="F95" s="113" t="s">
        <v>266</v>
      </c>
      <c r="G95" s="91">
        <v>61.3</v>
      </c>
      <c r="H95" s="91">
        <v>-61.3</v>
      </c>
      <c r="I95" s="53">
        <f t="shared" si="13"/>
        <v>0</v>
      </c>
    </row>
    <row r="96" spans="1:10" s="224" customFormat="1" ht="63">
      <c r="A96" s="83"/>
      <c r="B96" s="134" t="s">
        <v>305</v>
      </c>
      <c r="C96" s="212" t="s">
        <v>250</v>
      </c>
      <c r="D96" s="113" t="s">
        <v>261</v>
      </c>
      <c r="E96" s="113" t="s">
        <v>303</v>
      </c>
      <c r="F96" s="113" t="s">
        <v>267</v>
      </c>
      <c r="G96" s="91">
        <v>18.5</v>
      </c>
      <c r="H96" s="91">
        <v>-18.5</v>
      </c>
      <c r="I96" s="53">
        <f t="shared" si="13"/>
        <v>0</v>
      </c>
    </row>
    <row r="97" spans="1:10" s="224" customFormat="1" ht="15.75">
      <c r="A97" s="233">
        <v>8</v>
      </c>
      <c r="B97" s="115" t="s">
        <v>447</v>
      </c>
      <c r="C97" s="135" t="s">
        <v>269</v>
      </c>
      <c r="D97" s="82" t="s">
        <v>269</v>
      </c>
      <c r="E97" s="113"/>
      <c r="F97" s="82" t="s">
        <v>54</v>
      </c>
      <c r="G97" s="52">
        <f>G98</f>
        <v>32</v>
      </c>
      <c r="H97" s="52">
        <f>H98</f>
        <v>-32</v>
      </c>
      <c r="I97" s="52">
        <f>G97+H97</f>
        <v>0</v>
      </c>
    </row>
    <row r="98" spans="1:10" s="224" customFormat="1" ht="15.75">
      <c r="A98" s="233" t="s">
        <v>270</v>
      </c>
      <c r="B98" s="112" t="s">
        <v>268</v>
      </c>
      <c r="C98" s="113" t="s">
        <v>269</v>
      </c>
      <c r="D98" s="113" t="s">
        <v>269</v>
      </c>
      <c r="E98" s="113" t="s">
        <v>249</v>
      </c>
      <c r="F98" s="113"/>
      <c r="G98" s="84">
        <v>32</v>
      </c>
      <c r="H98" s="84">
        <v>-32</v>
      </c>
      <c r="I98" s="84">
        <f>G98+H98</f>
        <v>0</v>
      </c>
    </row>
    <row r="99" spans="1:10" s="107" customFormat="1" ht="15.75">
      <c r="A99" s="83"/>
      <c r="B99" s="328" t="s">
        <v>193</v>
      </c>
      <c r="C99" s="328"/>
      <c r="D99" s="328"/>
      <c r="E99" s="328"/>
      <c r="F99" s="328"/>
      <c r="G99" s="52" t="e">
        <f>G7+G43+G48+G63+G76+G88+G97</f>
        <v>#REF!</v>
      </c>
      <c r="H99" s="52">
        <f>H7+H43+H48+H63+H76+H88+H97</f>
        <v>1556.7964700000002</v>
      </c>
      <c r="I99" s="52">
        <f>I7+I43+I48+I63+I76+I87+I97</f>
        <v>6603.5164699999996</v>
      </c>
    </row>
    <row r="100" spans="1:10" s="107" customFormat="1" ht="15.75">
      <c r="A100" s="179"/>
      <c r="B100" s="180"/>
      <c r="C100" s="181"/>
      <c r="D100" s="181"/>
      <c r="E100" s="181"/>
      <c r="F100" s="181"/>
      <c r="G100" s="181"/>
      <c r="H100" s="181"/>
      <c r="I100" s="181"/>
    </row>
    <row r="101" spans="1:10" s="107" customFormat="1" ht="103.5" customHeight="1">
      <c r="A101" s="179"/>
      <c r="B101" s="180"/>
      <c r="C101" s="181"/>
      <c r="D101" s="181"/>
      <c r="E101" s="181"/>
      <c r="F101" s="181"/>
      <c r="G101" s="181"/>
      <c r="H101" s="181"/>
      <c r="I101" s="181"/>
    </row>
    <row r="102" spans="1:10" s="107" customFormat="1" ht="103.5" customHeight="1">
      <c r="A102" s="329"/>
      <c r="B102" s="329"/>
      <c r="C102" s="329"/>
      <c r="D102" s="329"/>
      <c r="E102" s="329"/>
      <c r="F102" s="329"/>
      <c r="G102" s="329"/>
      <c r="H102" s="329"/>
      <c r="I102" s="329"/>
      <c r="J102" s="182"/>
    </row>
  </sheetData>
  <mergeCells count="22">
    <mergeCell ref="D1:I1"/>
    <mergeCell ref="A2:I2"/>
    <mergeCell ref="A4:A5"/>
    <mergeCell ref="B4:B5"/>
    <mergeCell ref="C4:C5"/>
    <mergeCell ref="D4:D5"/>
    <mergeCell ref="E4:E5"/>
    <mergeCell ref="F4:F5"/>
    <mergeCell ref="H4:H5"/>
    <mergeCell ref="I4:I5"/>
    <mergeCell ref="G4:G5"/>
    <mergeCell ref="H26:H27"/>
    <mergeCell ref="I26:I27"/>
    <mergeCell ref="B99:F99"/>
    <mergeCell ref="A102:I102"/>
    <mergeCell ref="A26:A27"/>
    <mergeCell ref="B26:B27"/>
    <mergeCell ref="C26:C27"/>
    <mergeCell ref="D26:D27"/>
    <mergeCell ref="E26:E27"/>
    <mergeCell ref="F26:F27"/>
    <mergeCell ref="G26:G27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93"/>
  <sheetViews>
    <sheetView view="pageBreakPreview" topLeftCell="B84" zoomScaleNormal="100" zoomScaleSheetLayoutView="100" workbookViewId="0">
      <selection activeCell="I61" sqref="I61"/>
    </sheetView>
  </sheetViews>
  <sheetFormatPr defaultRowHeight="103.5" customHeight="1"/>
  <cols>
    <col min="1" max="1" width="6.7109375" style="183" customWidth="1"/>
    <col min="2" max="2" width="74.28515625" style="182" customWidth="1"/>
    <col min="3" max="3" width="11" style="184" customWidth="1"/>
    <col min="4" max="4" width="13.85546875" style="184" customWidth="1"/>
    <col min="5" max="5" width="16" style="184" customWidth="1"/>
    <col min="6" max="6" width="11.5703125" style="184" customWidth="1"/>
    <col min="7" max="7" width="11.28515625" style="184" hidden="1" customWidth="1"/>
    <col min="8" max="8" width="12.7109375" style="184" customWidth="1"/>
    <col min="9" max="9" width="16.5703125" style="184" customWidth="1"/>
    <col min="10" max="10" width="0.28515625" style="185" hidden="1" customWidth="1"/>
    <col min="11" max="11" width="12.42578125" style="185" customWidth="1"/>
    <col min="12" max="12" width="11.7109375" style="185" bestFit="1" customWidth="1"/>
    <col min="13" max="257" width="9.140625" style="185"/>
    <col min="258" max="258" width="3.5703125" style="185" customWidth="1"/>
    <col min="259" max="259" width="40.85546875" style="185" customWidth="1"/>
    <col min="260" max="260" width="5.140625" style="185" customWidth="1"/>
    <col min="261" max="262" width="4.28515625" style="185" customWidth="1"/>
    <col min="263" max="263" width="8.5703125" style="185" customWidth="1"/>
    <col min="264" max="264" width="6.7109375" style="185" customWidth="1"/>
    <col min="265" max="265" width="11.28515625" style="185" customWidth="1"/>
    <col min="266" max="266" width="12.28515625" style="185" customWidth="1"/>
    <col min="267" max="513" width="9.140625" style="185"/>
    <col min="514" max="514" width="3.5703125" style="185" customWidth="1"/>
    <col min="515" max="515" width="40.85546875" style="185" customWidth="1"/>
    <col min="516" max="516" width="5.140625" style="185" customWidth="1"/>
    <col min="517" max="518" width="4.28515625" style="185" customWidth="1"/>
    <col min="519" max="519" width="8.5703125" style="185" customWidth="1"/>
    <col min="520" max="520" width="6.7109375" style="185" customWidth="1"/>
    <col min="521" max="521" width="11.28515625" style="185" customWidth="1"/>
    <col min="522" max="522" width="12.28515625" style="185" customWidth="1"/>
    <col min="523" max="769" width="9.140625" style="185"/>
    <col min="770" max="770" width="3.5703125" style="185" customWidth="1"/>
    <col min="771" max="771" width="40.85546875" style="185" customWidth="1"/>
    <col min="772" max="772" width="5.140625" style="185" customWidth="1"/>
    <col min="773" max="774" width="4.28515625" style="185" customWidth="1"/>
    <col min="775" max="775" width="8.5703125" style="185" customWidth="1"/>
    <col min="776" max="776" width="6.7109375" style="185" customWidth="1"/>
    <col min="777" max="777" width="11.28515625" style="185" customWidth="1"/>
    <col min="778" max="778" width="12.28515625" style="185" customWidth="1"/>
    <col min="779" max="1025" width="9.140625" style="185"/>
    <col min="1026" max="1026" width="3.5703125" style="185" customWidth="1"/>
    <col min="1027" max="1027" width="40.85546875" style="185" customWidth="1"/>
    <col min="1028" max="1028" width="5.140625" style="185" customWidth="1"/>
    <col min="1029" max="1030" width="4.28515625" style="185" customWidth="1"/>
    <col min="1031" max="1031" width="8.5703125" style="185" customWidth="1"/>
    <col min="1032" max="1032" width="6.7109375" style="185" customWidth="1"/>
    <col min="1033" max="1033" width="11.28515625" style="185" customWidth="1"/>
    <col min="1034" max="1034" width="12.28515625" style="185" customWidth="1"/>
    <col min="1035" max="1281" width="9.140625" style="185"/>
    <col min="1282" max="1282" width="3.5703125" style="185" customWidth="1"/>
    <col min="1283" max="1283" width="40.85546875" style="185" customWidth="1"/>
    <col min="1284" max="1284" width="5.140625" style="185" customWidth="1"/>
    <col min="1285" max="1286" width="4.28515625" style="185" customWidth="1"/>
    <col min="1287" max="1287" width="8.5703125" style="185" customWidth="1"/>
    <col min="1288" max="1288" width="6.7109375" style="185" customWidth="1"/>
    <col min="1289" max="1289" width="11.28515625" style="185" customWidth="1"/>
    <col min="1290" max="1290" width="12.28515625" style="185" customWidth="1"/>
    <col min="1291" max="1537" width="9.140625" style="185"/>
    <col min="1538" max="1538" width="3.5703125" style="185" customWidth="1"/>
    <col min="1539" max="1539" width="40.85546875" style="185" customWidth="1"/>
    <col min="1540" max="1540" width="5.140625" style="185" customWidth="1"/>
    <col min="1541" max="1542" width="4.28515625" style="185" customWidth="1"/>
    <col min="1543" max="1543" width="8.5703125" style="185" customWidth="1"/>
    <col min="1544" max="1544" width="6.7109375" style="185" customWidth="1"/>
    <col min="1545" max="1545" width="11.28515625" style="185" customWidth="1"/>
    <col min="1546" max="1546" width="12.28515625" style="185" customWidth="1"/>
    <col min="1547" max="1793" width="9.140625" style="185"/>
    <col min="1794" max="1794" width="3.5703125" style="185" customWidth="1"/>
    <col min="1795" max="1795" width="40.85546875" style="185" customWidth="1"/>
    <col min="1796" max="1796" width="5.140625" style="185" customWidth="1"/>
    <col min="1797" max="1798" width="4.28515625" style="185" customWidth="1"/>
    <col min="1799" max="1799" width="8.5703125" style="185" customWidth="1"/>
    <col min="1800" max="1800" width="6.7109375" style="185" customWidth="1"/>
    <col min="1801" max="1801" width="11.28515625" style="185" customWidth="1"/>
    <col min="1802" max="1802" width="12.28515625" style="185" customWidth="1"/>
    <col min="1803" max="2049" width="9.140625" style="185"/>
    <col min="2050" max="2050" width="3.5703125" style="185" customWidth="1"/>
    <col min="2051" max="2051" width="40.85546875" style="185" customWidth="1"/>
    <col min="2052" max="2052" width="5.140625" style="185" customWidth="1"/>
    <col min="2053" max="2054" width="4.28515625" style="185" customWidth="1"/>
    <col min="2055" max="2055" width="8.5703125" style="185" customWidth="1"/>
    <col min="2056" max="2056" width="6.7109375" style="185" customWidth="1"/>
    <col min="2057" max="2057" width="11.28515625" style="185" customWidth="1"/>
    <col min="2058" max="2058" width="12.28515625" style="185" customWidth="1"/>
    <col min="2059" max="2305" width="9.140625" style="185"/>
    <col min="2306" max="2306" width="3.5703125" style="185" customWidth="1"/>
    <col min="2307" max="2307" width="40.85546875" style="185" customWidth="1"/>
    <col min="2308" max="2308" width="5.140625" style="185" customWidth="1"/>
    <col min="2309" max="2310" width="4.28515625" style="185" customWidth="1"/>
    <col min="2311" max="2311" width="8.5703125" style="185" customWidth="1"/>
    <col min="2312" max="2312" width="6.7109375" style="185" customWidth="1"/>
    <col min="2313" max="2313" width="11.28515625" style="185" customWidth="1"/>
    <col min="2314" max="2314" width="12.28515625" style="185" customWidth="1"/>
    <col min="2315" max="2561" width="9.140625" style="185"/>
    <col min="2562" max="2562" width="3.5703125" style="185" customWidth="1"/>
    <col min="2563" max="2563" width="40.85546875" style="185" customWidth="1"/>
    <col min="2564" max="2564" width="5.140625" style="185" customWidth="1"/>
    <col min="2565" max="2566" width="4.28515625" style="185" customWidth="1"/>
    <col min="2567" max="2567" width="8.5703125" style="185" customWidth="1"/>
    <col min="2568" max="2568" width="6.7109375" style="185" customWidth="1"/>
    <col min="2569" max="2569" width="11.28515625" style="185" customWidth="1"/>
    <col min="2570" max="2570" width="12.28515625" style="185" customWidth="1"/>
    <col min="2571" max="2817" width="9.140625" style="185"/>
    <col min="2818" max="2818" width="3.5703125" style="185" customWidth="1"/>
    <col min="2819" max="2819" width="40.85546875" style="185" customWidth="1"/>
    <col min="2820" max="2820" width="5.140625" style="185" customWidth="1"/>
    <col min="2821" max="2822" width="4.28515625" style="185" customWidth="1"/>
    <col min="2823" max="2823" width="8.5703125" style="185" customWidth="1"/>
    <col min="2824" max="2824" width="6.7109375" style="185" customWidth="1"/>
    <col min="2825" max="2825" width="11.28515625" style="185" customWidth="1"/>
    <col min="2826" max="2826" width="12.28515625" style="185" customWidth="1"/>
    <col min="2827" max="3073" width="9.140625" style="185"/>
    <col min="3074" max="3074" width="3.5703125" style="185" customWidth="1"/>
    <col min="3075" max="3075" width="40.85546875" style="185" customWidth="1"/>
    <col min="3076" max="3076" width="5.140625" style="185" customWidth="1"/>
    <col min="3077" max="3078" width="4.28515625" style="185" customWidth="1"/>
    <col min="3079" max="3079" width="8.5703125" style="185" customWidth="1"/>
    <col min="3080" max="3080" width="6.7109375" style="185" customWidth="1"/>
    <col min="3081" max="3081" width="11.28515625" style="185" customWidth="1"/>
    <col min="3082" max="3082" width="12.28515625" style="185" customWidth="1"/>
    <col min="3083" max="3329" width="9.140625" style="185"/>
    <col min="3330" max="3330" width="3.5703125" style="185" customWidth="1"/>
    <col min="3331" max="3331" width="40.85546875" style="185" customWidth="1"/>
    <col min="3332" max="3332" width="5.140625" style="185" customWidth="1"/>
    <col min="3333" max="3334" width="4.28515625" style="185" customWidth="1"/>
    <col min="3335" max="3335" width="8.5703125" style="185" customWidth="1"/>
    <col min="3336" max="3336" width="6.7109375" style="185" customWidth="1"/>
    <col min="3337" max="3337" width="11.28515625" style="185" customWidth="1"/>
    <col min="3338" max="3338" width="12.28515625" style="185" customWidth="1"/>
    <col min="3339" max="3585" width="9.140625" style="185"/>
    <col min="3586" max="3586" width="3.5703125" style="185" customWidth="1"/>
    <col min="3587" max="3587" width="40.85546875" style="185" customWidth="1"/>
    <col min="3588" max="3588" width="5.140625" style="185" customWidth="1"/>
    <col min="3589" max="3590" width="4.28515625" style="185" customWidth="1"/>
    <col min="3591" max="3591" width="8.5703125" style="185" customWidth="1"/>
    <col min="3592" max="3592" width="6.7109375" style="185" customWidth="1"/>
    <col min="3593" max="3593" width="11.28515625" style="185" customWidth="1"/>
    <col min="3594" max="3594" width="12.28515625" style="185" customWidth="1"/>
    <col min="3595" max="3841" width="9.140625" style="185"/>
    <col min="3842" max="3842" width="3.5703125" style="185" customWidth="1"/>
    <col min="3843" max="3843" width="40.85546875" style="185" customWidth="1"/>
    <col min="3844" max="3844" width="5.140625" style="185" customWidth="1"/>
    <col min="3845" max="3846" width="4.28515625" style="185" customWidth="1"/>
    <col min="3847" max="3847" width="8.5703125" style="185" customWidth="1"/>
    <col min="3848" max="3848" width="6.7109375" style="185" customWidth="1"/>
    <col min="3849" max="3849" width="11.28515625" style="185" customWidth="1"/>
    <col min="3850" max="3850" width="12.28515625" style="185" customWidth="1"/>
    <col min="3851" max="4097" width="9.140625" style="185"/>
    <col min="4098" max="4098" width="3.5703125" style="185" customWidth="1"/>
    <col min="4099" max="4099" width="40.85546875" style="185" customWidth="1"/>
    <col min="4100" max="4100" width="5.140625" style="185" customWidth="1"/>
    <col min="4101" max="4102" width="4.28515625" style="185" customWidth="1"/>
    <col min="4103" max="4103" width="8.5703125" style="185" customWidth="1"/>
    <col min="4104" max="4104" width="6.7109375" style="185" customWidth="1"/>
    <col min="4105" max="4105" width="11.28515625" style="185" customWidth="1"/>
    <col min="4106" max="4106" width="12.28515625" style="185" customWidth="1"/>
    <col min="4107" max="4353" width="9.140625" style="185"/>
    <col min="4354" max="4354" width="3.5703125" style="185" customWidth="1"/>
    <col min="4355" max="4355" width="40.85546875" style="185" customWidth="1"/>
    <col min="4356" max="4356" width="5.140625" style="185" customWidth="1"/>
    <col min="4357" max="4358" width="4.28515625" style="185" customWidth="1"/>
    <col min="4359" max="4359" width="8.5703125" style="185" customWidth="1"/>
    <col min="4360" max="4360" width="6.7109375" style="185" customWidth="1"/>
    <col min="4361" max="4361" width="11.28515625" style="185" customWidth="1"/>
    <col min="4362" max="4362" width="12.28515625" style="185" customWidth="1"/>
    <col min="4363" max="4609" width="9.140625" style="185"/>
    <col min="4610" max="4610" width="3.5703125" style="185" customWidth="1"/>
    <col min="4611" max="4611" width="40.85546875" style="185" customWidth="1"/>
    <col min="4612" max="4612" width="5.140625" style="185" customWidth="1"/>
    <col min="4613" max="4614" width="4.28515625" style="185" customWidth="1"/>
    <col min="4615" max="4615" width="8.5703125" style="185" customWidth="1"/>
    <col min="4616" max="4616" width="6.7109375" style="185" customWidth="1"/>
    <col min="4617" max="4617" width="11.28515625" style="185" customWidth="1"/>
    <col min="4618" max="4618" width="12.28515625" style="185" customWidth="1"/>
    <col min="4619" max="4865" width="9.140625" style="185"/>
    <col min="4866" max="4866" width="3.5703125" style="185" customWidth="1"/>
    <col min="4867" max="4867" width="40.85546875" style="185" customWidth="1"/>
    <col min="4868" max="4868" width="5.140625" style="185" customWidth="1"/>
    <col min="4869" max="4870" width="4.28515625" style="185" customWidth="1"/>
    <col min="4871" max="4871" width="8.5703125" style="185" customWidth="1"/>
    <col min="4872" max="4872" width="6.7109375" style="185" customWidth="1"/>
    <col min="4873" max="4873" width="11.28515625" style="185" customWidth="1"/>
    <col min="4874" max="4874" width="12.28515625" style="185" customWidth="1"/>
    <col min="4875" max="5121" width="9.140625" style="185"/>
    <col min="5122" max="5122" width="3.5703125" style="185" customWidth="1"/>
    <col min="5123" max="5123" width="40.85546875" style="185" customWidth="1"/>
    <col min="5124" max="5124" width="5.140625" style="185" customWidth="1"/>
    <col min="5125" max="5126" width="4.28515625" style="185" customWidth="1"/>
    <col min="5127" max="5127" width="8.5703125" style="185" customWidth="1"/>
    <col min="5128" max="5128" width="6.7109375" style="185" customWidth="1"/>
    <col min="5129" max="5129" width="11.28515625" style="185" customWidth="1"/>
    <col min="5130" max="5130" width="12.28515625" style="185" customWidth="1"/>
    <col min="5131" max="5377" width="9.140625" style="185"/>
    <col min="5378" max="5378" width="3.5703125" style="185" customWidth="1"/>
    <col min="5379" max="5379" width="40.85546875" style="185" customWidth="1"/>
    <col min="5380" max="5380" width="5.140625" style="185" customWidth="1"/>
    <col min="5381" max="5382" width="4.28515625" style="185" customWidth="1"/>
    <col min="5383" max="5383" width="8.5703125" style="185" customWidth="1"/>
    <col min="5384" max="5384" width="6.7109375" style="185" customWidth="1"/>
    <col min="5385" max="5385" width="11.28515625" style="185" customWidth="1"/>
    <col min="5386" max="5386" width="12.28515625" style="185" customWidth="1"/>
    <col min="5387" max="5633" width="9.140625" style="185"/>
    <col min="5634" max="5634" width="3.5703125" style="185" customWidth="1"/>
    <col min="5635" max="5635" width="40.85546875" style="185" customWidth="1"/>
    <col min="5636" max="5636" width="5.140625" style="185" customWidth="1"/>
    <col min="5637" max="5638" width="4.28515625" style="185" customWidth="1"/>
    <col min="5639" max="5639" width="8.5703125" style="185" customWidth="1"/>
    <col min="5640" max="5640" width="6.7109375" style="185" customWidth="1"/>
    <col min="5641" max="5641" width="11.28515625" style="185" customWidth="1"/>
    <col min="5642" max="5642" width="12.28515625" style="185" customWidth="1"/>
    <col min="5643" max="5889" width="9.140625" style="185"/>
    <col min="5890" max="5890" width="3.5703125" style="185" customWidth="1"/>
    <col min="5891" max="5891" width="40.85546875" style="185" customWidth="1"/>
    <col min="5892" max="5892" width="5.140625" style="185" customWidth="1"/>
    <col min="5893" max="5894" width="4.28515625" style="185" customWidth="1"/>
    <col min="5895" max="5895" width="8.5703125" style="185" customWidth="1"/>
    <col min="5896" max="5896" width="6.7109375" style="185" customWidth="1"/>
    <col min="5897" max="5897" width="11.28515625" style="185" customWidth="1"/>
    <col min="5898" max="5898" width="12.28515625" style="185" customWidth="1"/>
    <col min="5899" max="6145" width="9.140625" style="185"/>
    <col min="6146" max="6146" width="3.5703125" style="185" customWidth="1"/>
    <col min="6147" max="6147" width="40.85546875" style="185" customWidth="1"/>
    <col min="6148" max="6148" width="5.140625" style="185" customWidth="1"/>
    <col min="6149" max="6150" width="4.28515625" style="185" customWidth="1"/>
    <col min="6151" max="6151" width="8.5703125" style="185" customWidth="1"/>
    <col min="6152" max="6152" width="6.7109375" style="185" customWidth="1"/>
    <col min="6153" max="6153" width="11.28515625" style="185" customWidth="1"/>
    <col min="6154" max="6154" width="12.28515625" style="185" customWidth="1"/>
    <col min="6155" max="6401" width="9.140625" style="185"/>
    <col min="6402" max="6402" width="3.5703125" style="185" customWidth="1"/>
    <col min="6403" max="6403" width="40.85546875" style="185" customWidth="1"/>
    <col min="6404" max="6404" width="5.140625" style="185" customWidth="1"/>
    <col min="6405" max="6406" width="4.28515625" style="185" customWidth="1"/>
    <col min="6407" max="6407" width="8.5703125" style="185" customWidth="1"/>
    <col min="6408" max="6408" width="6.7109375" style="185" customWidth="1"/>
    <col min="6409" max="6409" width="11.28515625" style="185" customWidth="1"/>
    <col min="6410" max="6410" width="12.28515625" style="185" customWidth="1"/>
    <col min="6411" max="6657" width="9.140625" style="185"/>
    <col min="6658" max="6658" width="3.5703125" style="185" customWidth="1"/>
    <col min="6659" max="6659" width="40.85546875" style="185" customWidth="1"/>
    <col min="6660" max="6660" width="5.140625" style="185" customWidth="1"/>
    <col min="6661" max="6662" width="4.28515625" style="185" customWidth="1"/>
    <col min="6663" max="6663" width="8.5703125" style="185" customWidth="1"/>
    <col min="6664" max="6664" width="6.7109375" style="185" customWidth="1"/>
    <col min="6665" max="6665" width="11.28515625" style="185" customWidth="1"/>
    <col min="6666" max="6666" width="12.28515625" style="185" customWidth="1"/>
    <col min="6667" max="6913" width="9.140625" style="185"/>
    <col min="6914" max="6914" width="3.5703125" style="185" customWidth="1"/>
    <col min="6915" max="6915" width="40.85546875" style="185" customWidth="1"/>
    <col min="6916" max="6916" width="5.140625" style="185" customWidth="1"/>
    <col min="6917" max="6918" width="4.28515625" style="185" customWidth="1"/>
    <col min="6919" max="6919" width="8.5703125" style="185" customWidth="1"/>
    <col min="6920" max="6920" width="6.7109375" style="185" customWidth="1"/>
    <col min="6921" max="6921" width="11.28515625" style="185" customWidth="1"/>
    <col min="6922" max="6922" width="12.28515625" style="185" customWidth="1"/>
    <col min="6923" max="7169" width="9.140625" style="185"/>
    <col min="7170" max="7170" width="3.5703125" style="185" customWidth="1"/>
    <col min="7171" max="7171" width="40.85546875" style="185" customWidth="1"/>
    <col min="7172" max="7172" width="5.140625" style="185" customWidth="1"/>
    <col min="7173" max="7174" width="4.28515625" style="185" customWidth="1"/>
    <col min="7175" max="7175" width="8.5703125" style="185" customWidth="1"/>
    <col min="7176" max="7176" width="6.7109375" style="185" customWidth="1"/>
    <col min="7177" max="7177" width="11.28515625" style="185" customWidth="1"/>
    <col min="7178" max="7178" width="12.28515625" style="185" customWidth="1"/>
    <col min="7179" max="7425" width="9.140625" style="185"/>
    <col min="7426" max="7426" width="3.5703125" style="185" customWidth="1"/>
    <col min="7427" max="7427" width="40.85546875" style="185" customWidth="1"/>
    <col min="7428" max="7428" width="5.140625" style="185" customWidth="1"/>
    <col min="7429" max="7430" width="4.28515625" style="185" customWidth="1"/>
    <col min="7431" max="7431" width="8.5703125" style="185" customWidth="1"/>
    <col min="7432" max="7432" width="6.7109375" style="185" customWidth="1"/>
    <col min="7433" max="7433" width="11.28515625" style="185" customWidth="1"/>
    <col min="7434" max="7434" width="12.28515625" style="185" customWidth="1"/>
    <col min="7435" max="7681" width="9.140625" style="185"/>
    <col min="7682" max="7682" width="3.5703125" style="185" customWidth="1"/>
    <col min="7683" max="7683" width="40.85546875" style="185" customWidth="1"/>
    <col min="7684" max="7684" width="5.140625" style="185" customWidth="1"/>
    <col min="7685" max="7686" width="4.28515625" style="185" customWidth="1"/>
    <col min="7687" max="7687" width="8.5703125" style="185" customWidth="1"/>
    <col min="7688" max="7688" width="6.7109375" style="185" customWidth="1"/>
    <col min="7689" max="7689" width="11.28515625" style="185" customWidth="1"/>
    <col min="7690" max="7690" width="12.28515625" style="185" customWidth="1"/>
    <col min="7691" max="7937" width="9.140625" style="185"/>
    <col min="7938" max="7938" width="3.5703125" style="185" customWidth="1"/>
    <col min="7939" max="7939" width="40.85546875" style="185" customWidth="1"/>
    <col min="7940" max="7940" width="5.140625" style="185" customWidth="1"/>
    <col min="7941" max="7942" width="4.28515625" style="185" customWidth="1"/>
    <col min="7943" max="7943" width="8.5703125" style="185" customWidth="1"/>
    <col min="7944" max="7944" width="6.7109375" style="185" customWidth="1"/>
    <col min="7945" max="7945" width="11.28515625" style="185" customWidth="1"/>
    <col min="7946" max="7946" width="12.28515625" style="185" customWidth="1"/>
    <col min="7947" max="8193" width="9.140625" style="185"/>
    <col min="8194" max="8194" width="3.5703125" style="185" customWidth="1"/>
    <col min="8195" max="8195" width="40.85546875" style="185" customWidth="1"/>
    <col min="8196" max="8196" width="5.140625" style="185" customWidth="1"/>
    <col min="8197" max="8198" width="4.28515625" style="185" customWidth="1"/>
    <col min="8199" max="8199" width="8.5703125" style="185" customWidth="1"/>
    <col min="8200" max="8200" width="6.7109375" style="185" customWidth="1"/>
    <col min="8201" max="8201" width="11.28515625" style="185" customWidth="1"/>
    <col min="8202" max="8202" width="12.28515625" style="185" customWidth="1"/>
    <col min="8203" max="8449" width="9.140625" style="185"/>
    <col min="8450" max="8450" width="3.5703125" style="185" customWidth="1"/>
    <col min="8451" max="8451" width="40.85546875" style="185" customWidth="1"/>
    <col min="8452" max="8452" width="5.140625" style="185" customWidth="1"/>
    <col min="8453" max="8454" width="4.28515625" style="185" customWidth="1"/>
    <col min="8455" max="8455" width="8.5703125" style="185" customWidth="1"/>
    <col min="8456" max="8456" width="6.7109375" style="185" customWidth="1"/>
    <col min="8457" max="8457" width="11.28515625" style="185" customWidth="1"/>
    <col min="8458" max="8458" width="12.28515625" style="185" customWidth="1"/>
    <col min="8459" max="8705" width="9.140625" style="185"/>
    <col min="8706" max="8706" width="3.5703125" style="185" customWidth="1"/>
    <col min="8707" max="8707" width="40.85546875" style="185" customWidth="1"/>
    <col min="8708" max="8708" width="5.140625" style="185" customWidth="1"/>
    <col min="8709" max="8710" width="4.28515625" style="185" customWidth="1"/>
    <col min="8711" max="8711" width="8.5703125" style="185" customWidth="1"/>
    <col min="8712" max="8712" width="6.7109375" style="185" customWidth="1"/>
    <col min="8713" max="8713" width="11.28515625" style="185" customWidth="1"/>
    <col min="8714" max="8714" width="12.28515625" style="185" customWidth="1"/>
    <col min="8715" max="8961" width="9.140625" style="185"/>
    <col min="8962" max="8962" width="3.5703125" style="185" customWidth="1"/>
    <col min="8963" max="8963" width="40.85546875" style="185" customWidth="1"/>
    <col min="8964" max="8964" width="5.140625" style="185" customWidth="1"/>
    <col min="8965" max="8966" width="4.28515625" style="185" customWidth="1"/>
    <col min="8967" max="8967" width="8.5703125" style="185" customWidth="1"/>
    <col min="8968" max="8968" width="6.7109375" style="185" customWidth="1"/>
    <col min="8969" max="8969" width="11.28515625" style="185" customWidth="1"/>
    <col min="8970" max="8970" width="12.28515625" style="185" customWidth="1"/>
    <col min="8971" max="9217" width="9.140625" style="185"/>
    <col min="9218" max="9218" width="3.5703125" style="185" customWidth="1"/>
    <col min="9219" max="9219" width="40.85546875" style="185" customWidth="1"/>
    <col min="9220" max="9220" width="5.140625" style="185" customWidth="1"/>
    <col min="9221" max="9222" width="4.28515625" style="185" customWidth="1"/>
    <col min="9223" max="9223" width="8.5703125" style="185" customWidth="1"/>
    <col min="9224" max="9224" width="6.7109375" style="185" customWidth="1"/>
    <col min="9225" max="9225" width="11.28515625" style="185" customWidth="1"/>
    <col min="9226" max="9226" width="12.28515625" style="185" customWidth="1"/>
    <col min="9227" max="9473" width="9.140625" style="185"/>
    <col min="9474" max="9474" width="3.5703125" style="185" customWidth="1"/>
    <col min="9475" max="9475" width="40.85546875" style="185" customWidth="1"/>
    <col min="9476" max="9476" width="5.140625" style="185" customWidth="1"/>
    <col min="9477" max="9478" width="4.28515625" style="185" customWidth="1"/>
    <col min="9479" max="9479" width="8.5703125" style="185" customWidth="1"/>
    <col min="9480" max="9480" width="6.7109375" style="185" customWidth="1"/>
    <col min="9481" max="9481" width="11.28515625" style="185" customWidth="1"/>
    <col min="9482" max="9482" width="12.28515625" style="185" customWidth="1"/>
    <col min="9483" max="9729" width="9.140625" style="185"/>
    <col min="9730" max="9730" width="3.5703125" style="185" customWidth="1"/>
    <col min="9731" max="9731" width="40.85546875" style="185" customWidth="1"/>
    <col min="9732" max="9732" width="5.140625" style="185" customWidth="1"/>
    <col min="9733" max="9734" width="4.28515625" style="185" customWidth="1"/>
    <col min="9735" max="9735" width="8.5703125" style="185" customWidth="1"/>
    <col min="9736" max="9736" width="6.7109375" style="185" customWidth="1"/>
    <col min="9737" max="9737" width="11.28515625" style="185" customWidth="1"/>
    <col min="9738" max="9738" width="12.28515625" style="185" customWidth="1"/>
    <col min="9739" max="9985" width="9.140625" style="185"/>
    <col min="9986" max="9986" width="3.5703125" style="185" customWidth="1"/>
    <col min="9987" max="9987" width="40.85546875" style="185" customWidth="1"/>
    <col min="9988" max="9988" width="5.140625" style="185" customWidth="1"/>
    <col min="9989" max="9990" width="4.28515625" style="185" customWidth="1"/>
    <col min="9991" max="9991" width="8.5703125" style="185" customWidth="1"/>
    <col min="9992" max="9992" width="6.7109375" style="185" customWidth="1"/>
    <col min="9993" max="9993" width="11.28515625" style="185" customWidth="1"/>
    <col min="9994" max="9994" width="12.28515625" style="185" customWidth="1"/>
    <col min="9995" max="10241" width="9.140625" style="185"/>
    <col min="10242" max="10242" width="3.5703125" style="185" customWidth="1"/>
    <col min="10243" max="10243" width="40.85546875" style="185" customWidth="1"/>
    <col min="10244" max="10244" width="5.140625" style="185" customWidth="1"/>
    <col min="10245" max="10246" width="4.28515625" style="185" customWidth="1"/>
    <col min="10247" max="10247" width="8.5703125" style="185" customWidth="1"/>
    <col min="10248" max="10248" width="6.7109375" style="185" customWidth="1"/>
    <col min="10249" max="10249" width="11.28515625" style="185" customWidth="1"/>
    <col min="10250" max="10250" width="12.28515625" style="185" customWidth="1"/>
    <col min="10251" max="10497" width="9.140625" style="185"/>
    <col min="10498" max="10498" width="3.5703125" style="185" customWidth="1"/>
    <col min="10499" max="10499" width="40.85546875" style="185" customWidth="1"/>
    <col min="10500" max="10500" width="5.140625" style="185" customWidth="1"/>
    <col min="10501" max="10502" width="4.28515625" style="185" customWidth="1"/>
    <col min="10503" max="10503" width="8.5703125" style="185" customWidth="1"/>
    <col min="10504" max="10504" width="6.7109375" style="185" customWidth="1"/>
    <col min="10505" max="10505" width="11.28515625" style="185" customWidth="1"/>
    <col min="10506" max="10506" width="12.28515625" style="185" customWidth="1"/>
    <col min="10507" max="10753" width="9.140625" style="185"/>
    <col min="10754" max="10754" width="3.5703125" style="185" customWidth="1"/>
    <col min="10755" max="10755" width="40.85546875" style="185" customWidth="1"/>
    <col min="10756" max="10756" width="5.140625" style="185" customWidth="1"/>
    <col min="10757" max="10758" width="4.28515625" style="185" customWidth="1"/>
    <col min="10759" max="10759" width="8.5703125" style="185" customWidth="1"/>
    <col min="10760" max="10760" width="6.7109375" style="185" customWidth="1"/>
    <col min="10761" max="10761" width="11.28515625" style="185" customWidth="1"/>
    <col min="10762" max="10762" width="12.28515625" style="185" customWidth="1"/>
    <col min="10763" max="11009" width="9.140625" style="185"/>
    <col min="11010" max="11010" width="3.5703125" style="185" customWidth="1"/>
    <col min="11011" max="11011" width="40.85546875" style="185" customWidth="1"/>
    <col min="11012" max="11012" width="5.140625" style="185" customWidth="1"/>
    <col min="11013" max="11014" width="4.28515625" style="185" customWidth="1"/>
    <col min="11015" max="11015" width="8.5703125" style="185" customWidth="1"/>
    <col min="11016" max="11016" width="6.7109375" style="185" customWidth="1"/>
    <col min="11017" max="11017" width="11.28515625" style="185" customWidth="1"/>
    <col min="11018" max="11018" width="12.28515625" style="185" customWidth="1"/>
    <col min="11019" max="11265" width="9.140625" style="185"/>
    <col min="11266" max="11266" width="3.5703125" style="185" customWidth="1"/>
    <col min="11267" max="11267" width="40.85546875" style="185" customWidth="1"/>
    <col min="11268" max="11268" width="5.140625" style="185" customWidth="1"/>
    <col min="11269" max="11270" width="4.28515625" style="185" customWidth="1"/>
    <col min="11271" max="11271" width="8.5703125" style="185" customWidth="1"/>
    <col min="11272" max="11272" width="6.7109375" style="185" customWidth="1"/>
    <col min="11273" max="11273" width="11.28515625" style="185" customWidth="1"/>
    <col min="11274" max="11274" width="12.28515625" style="185" customWidth="1"/>
    <col min="11275" max="11521" width="9.140625" style="185"/>
    <col min="11522" max="11522" width="3.5703125" style="185" customWidth="1"/>
    <col min="11523" max="11523" width="40.85546875" style="185" customWidth="1"/>
    <col min="11524" max="11524" width="5.140625" style="185" customWidth="1"/>
    <col min="11525" max="11526" width="4.28515625" style="185" customWidth="1"/>
    <col min="11527" max="11527" width="8.5703125" style="185" customWidth="1"/>
    <col min="11528" max="11528" width="6.7109375" style="185" customWidth="1"/>
    <col min="11529" max="11529" width="11.28515625" style="185" customWidth="1"/>
    <col min="11530" max="11530" width="12.28515625" style="185" customWidth="1"/>
    <col min="11531" max="11777" width="9.140625" style="185"/>
    <col min="11778" max="11778" width="3.5703125" style="185" customWidth="1"/>
    <col min="11779" max="11779" width="40.85546875" style="185" customWidth="1"/>
    <col min="11780" max="11780" width="5.140625" style="185" customWidth="1"/>
    <col min="11781" max="11782" width="4.28515625" style="185" customWidth="1"/>
    <col min="11783" max="11783" width="8.5703125" style="185" customWidth="1"/>
    <col min="11784" max="11784" width="6.7109375" style="185" customWidth="1"/>
    <col min="11785" max="11785" width="11.28515625" style="185" customWidth="1"/>
    <col min="11786" max="11786" width="12.28515625" style="185" customWidth="1"/>
    <col min="11787" max="12033" width="9.140625" style="185"/>
    <col min="12034" max="12034" width="3.5703125" style="185" customWidth="1"/>
    <col min="12035" max="12035" width="40.85546875" style="185" customWidth="1"/>
    <col min="12036" max="12036" width="5.140625" style="185" customWidth="1"/>
    <col min="12037" max="12038" width="4.28515625" style="185" customWidth="1"/>
    <col min="12039" max="12039" width="8.5703125" style="185" customWidth="1"/>
    <col min="12040" max="12040" width="6.7109375" style="185" customWidth="1"/>
    <col min="12041" max="12041" width="11.28515625" style="185" customWidth="1"/>
    <col min="12042" max="12042" width="12.28515625" style="185" customWidth="1"/>
    <col min="12043" max="12289" width="9.140625" style="185"/>
    <col min="12290" max="12290" width="3.5703125" style="185" customWidth="1"/>
    <col min="12291" max="12291" width="40.85546875" style="185" customWidth="1"/>
    <col min="12292" max="12292" width="5.140625" style="185" customWidth="1"/>
    <col min="12293" max="12294" width="4.28515625" style="185" customWidth="1"/>
    <col min="12295" max="12295" width="8.5703125" style="185" customWidth="1"/>
    <col min="12296" max="12296" width="6.7109375" style="185" customWidth="1"/>
    <col min="12297" max="12297" width="11.28515625" style="185" customWidth="1"/>
    <col min="12298" max="12298" width="12.28515625" style="185" customWidth="1"/>
    <col min="12299" max="12545" width="9.140625" style="185"/>
    <col min="12546" max="12546" width="3.5703125" style="185" customWidth="1"/>
    <col min="12547" max="12547" width="40.85546875" style="185" customWidth="1"/>
    <col min="12548" max="12548" width="5.140625" style="185" customWidth="1"/>
    <col min="12549" max="12550" width="4.28515625" style="185" customWidth="1"/>
    <col min="12551" max="12551" width="8.5703125" style="185" customWidth="1"/>
    <col min="12552" max="12552" width="6.7109375" style="185" customWidth="1"/>
    <col min="12553" max="12553" width="11.28515625" style="185" customWidth="1"/>
    <col min="12554" max="12554" width="12.28515625" style="185" customWidth="1"/>
    <col min="12555" max="12801" width="9.140625" style="185"/>
    <col min="12802" max="12802" width="3.5703125" style="185" customWidth="1"/>
    <col min="12803" max="12803" width="40.85546875" style="185" customWidth="1"/>
    <col min="12804" max="12804" width="5.140625" style="185" customWidth="1"/>
    <col min="12805" max="12806" width="4.28515625" style="185" customWidth="1"/>
    <col min="12807" max="12807" width="8.5703125" style="185" customWidth="1"/>
    <col min="12808" max="12808" width="6.7109375" style="185" customWidth="1"/>
    <col min="12809" max="12809" width="11.28515625" style="185" customWidth="1"/>
    <col min="12810" max="12810" width="12.28515625" style="185" customWidth="1"/>
    <col min="12811" max="13057" width="9.140625" style="185"/>
    <col min="13058" max="13058" width="3.5703125" style="185" customWidth="1"/>
    <col min="13059" max="13059" width="40.85546875" style="185" customWidth="1"/>
    <col min="13060" max="13060" width="5.140625" style="185" customWidth="1"/>
    <col min="13061" max="13062" width="4.28515625" style="185" customWidth="1"/>
    <col min="13063" max="13063" width="8.5703125" style="185" customWidth="1"/>
    <col min="13064" max="13064" width="6.7109375" style="185" customWidth="1"/>
    <col min="13065" max="13065" width="11.28515625" style="185" customWidth="1"/>
    <col min="13066" max="13066" width="12.28515625" style="185" customWidth="1"/>
    <col min="13067" max="13313" width="9.140625" style="185"/>
    <col min="13314" max="13314" width="3.5703125" style="185" customWidth="1"/>
    <col min="13315" max="13315" width="40.85546875" style="185" customWidth="1"/>
    <col min="13316" max="13316" width="5.140625" style="185" customWidth="1"/>
    <col min="13317" max="13318" width="4.28515625" style="185" customWidth="1"/>
    <col min="13319" max="13319" width="8.5703125" style="185" customWidth="1"/>
    <col min="13320" max="13320" width="6.7109375" style="185" customWidth="1"/>
    <col min="13321" max="13321" width="11.28515625" style="185" customWidth="1"/>
    <col min="13322" max="13322" width="12.28515625" style="185" customWidth="1"/>
    <col min="13323" max="13569" width="9.140625" style="185"/>
    <col min="13570" max="13570" width="3.5703125" style="185" customWidth="1"/>
    <col min="13571" max="13571" width="40.85546875" style="185" customWidth="1"/>
    <col min="13572" max="13572" width="5.140625" style="185" customWidth="1"/>
    <col min="13573" max="13574" width="4.28515625" style="185" customWidth="1"/>
    <col min="13575" max="13575" width="8.5703125" style="185" customWidth="1"/>
    <col min="13576" max="13576" width="6.7109375" style="185" customWidth="1"/>
    <col min="13577" max="13577" width="11.28515625" style="185" customWidth="1"/>
    <col min="13578" max="13578" width="12.28515625" style="185" customWidth="1"/>
    <col min="13579" max="13825" width="9.140625" style="185"/>
    <col min="13826" max="13826" width="3.5703125" style="185" customWidth="1"/>
    <col min="13827" max="13827" width="40.85546875" style="185" customWidth="1"/>
    <col min="13828" max="13828" width="5.140625" style="185" customWidth="1"/>
    <col min="13829" max="13830" width="4.28515625" style="185" customWidth="1"/>
    <col min="13831" max="13831" width="8.5703125" style="185" customWidth="1"/>
    <col min="13832" max="13832" width="6.7109375" style="185" customWidth="1"/>
    <col min="13833" max="13833" width="11.28515625" style="185" customWidth="1"/>
    <col min="13834" max="13834" width="12.28515625" style="185" customWidth="1"/>
    <col min="13835" max="14081" width="9.140625" style="185"/>
    <col min="14082" max="14082" width="3.5703125" style="185" customWidth="1"/>
    <col min="14083" max="14083" width="40.85546875" style="185" customWidth="1"/>
    <col min="14084" max="14084" width="5.140625" style="185" customWidth="1"/>
    <col min="14085" max="14086" width="4.28515625" style="185" customWidth="1"/>
    <col min="14087" max="14087" width="8.5703125" style="185" customWidth="1"/>
    <col min="14088" max="14088" width="6.7109375" style="185" customWidth="1"/>
    <col min="14089" max="14089" width="11.28515625" style="185" customWidth="1"/>
    <col min="14090" max="14090" width="12.28515625" style="185" customWidth="1"/>
    <col min="14091" max="14337" width="9.140625" style="185"/>
    <col min="14338" max="14338" width="3.5703125" style="185" customWidth="1"/>
    <col min="14339" max="14339" width="40.85546875" style="185" customWidth="1"/>
    <col min="14340" max="14340" width="5.140625" style="185" customWidth="1"/>
    <col min="14341" max="14342" width="4.28515625" style="185" customWidth="1"/>
    <col min="14343" max="14343" width="8.5703125" style="185" customWidth="1"/>
    <col min="14344" max="14344" width="6.7109375" style="185" customWidth="1"/>
    <col min="14345" max="14345" width="11.28515625" style="185" customWidth="1"/>
    <col min="14346" max="14346" width="12.28515625" style="185" customWidth="1"/>
    <col min="14347" max="14593" width="9.140625" style="185"/>
    <col min="14594" max="14594" width="3.5703125" style="185" customWidth="1"/>
    <col min="14595" max="14595" width="40.85546875" style="185" customWidth="1"/>
    <col min="14596" max="14596" width="5.140625" style="185" customWidth="1"/>
    <col min="14597" max="14598" width="4.28515625" style="185" customWidth="1"/>
    <col min="14599" max="14599" width="8.5703125" style="185" customWidth="1"/>
    <col min="14600" max="14600" width="6.7109375" style="185" customWidth="1"/>
    <col min="14601" max="14601" width="11.28515625" style="185" customWidth="1"/>
    <col min="14602" max="14602" width="12.28515625" style="185" customWidth="1"/>
    <col min="14603" max="14849" width="9.140625" style="185"/>
    <col min="14850" max="14850" width="3.5703125" style="185" customWidth="1"/>
    <col min="14851" max="14851" width="40.85546875" style="185" customWidth="1"/>
    <col min="14852" max="14852" width="5.140625" style="185" customWidth="1"/>
    <col min="14853" max="14854" width="4.28515625" style="185" customWidth="1"/>
    <col min="14855" max="14855" width="8.5703125" style="185" customWidth="1"/>
    <col min="14856" max="14856" width="6.7109375" style="185" customWidth="1"/>
    <col min="14857" max="14857" width="11.28515625" style="185" customWidth="1"/>
    <col min="14858" max="14858" width="12.28515625" style="185" customWidth="1"/>
    <col min="14859" max="15105" width="9.140625" style="185"/>
    <col min="15106" max="15106" width="3.5703125" style="185" customWidth="1"/>
    <col min="15107" max="15107" width="40.85546875" style="185" customWidth="1"/>
    <col min="15108" max="15108" width="5.140625" style="185" customWidth="1"/>
    <col min="15109" max="15110" width="4.28515625" style="185" customWidth="1"/>
    <col min="15111" max="15111" width="8.5703125" style="185" customWidth="1"/>
    <col min="15112" max="15112" width="6.7109375" style="185" customWidth="1"/>
    <col min="15113" max="15113" width="11.28515625" style="185" customWidth="1"/>
    <col min="15114" max="15114" width="12.28515625" style="185" customWidth="1"/>
    <col min="15115" max="15361" width="9.140625" style="185"/>
    <col min="15362" max="15362" width="3.5703125" style="185" customWidth="1"/>
    <col min="15363" max="15363" width="40.85546875" style="185" customWidth="1"/>
    <col min="15364" max="15364" width="5.140625" style="185" customWidth="1"/>
    <col min="15365" max="15366" width="4.28515625" style="185" customWidth="1"/>
    <col min="15367" max="15367" width="8.5703125" style="185" customWidth="1"/>
    <col min="15368" max="15368" width="6.7109375" style="185" customWidth="1"/>
    <col min="15369" max="15369" width="11.28515625" style="185" customWidth="1"/>
    <col min="15370" max="15370" width="12.28515625" style="185" customWidth="1"/>
    <col min="15371" max="15617" width="9.140625" style="185"/>
    <col min="15618" max="15618" width="3.5703125" style="185" customWidth="1"/>
    <col min="15619" max="15619" width="40.85546875" style="185" customWidth="1"/>
    <col min="15620" max="15620" width="5.140625" style="185" customWidth="1"/>
    <col min="15621" max="15622" width="4.28515625" style="185" customWidth="1"/>
    <col min="15623" max="15623" width="8.5703125" style="185" customWidth="1"/>
    <col min="15624" max="15624" width="6.7109375" style="185" customWidth="1"/>
    <col min="15625" max="15625" width="11.28515625" style="185" customWidth="1"/>
    <col min="15626" max="15626" width="12.28515625" style="185" customWidth="1"/>
    <col min="15627" max="15873" width="9.140625" style="185"/>
    <col min="15874" max="15874" width="3.5703125" style="185" customWidth="1"/>
    <col min="15875" max="15875" width="40.85546875" style="185" customWidth="1"/>
    <col min="15876" max="15876" width="5.140625" style="185" customWidth="1"/>
    <col min="15877" max="15878" width="4.28515625" style="185" customWidth="1"/>
    <col min="15879" max="15879" width="8.5703125" style="185" customWidth="1"/>
    <col min="15880" max="15880" width="6.7109375" style="185" customWidth="1"/>
    <col min="15881" max="15881" width="11.28515625" style="185" customWidth="1"/>
    <col min="15882" max="15882" width="12.28515625" style="185" customWidth="1"/>
    <col min="15883" max="16129" width="9.140625" style="185"/>
    <col min="16130" max="16130" width="3.5703125" style="185" customWidth="1"/>
    <col min="16131" max="16131" width="40.85546875" style="185" customWidth="1"/>
    <col min="16132" max="16132" width="5.140625" style="185" customWidth="1"/>
    <col min="16133" max="16134" width="4.28515625" style="185" customWidth="1"/>
    <col min="16135" max="16135" width="8.5703125" style="185" customWidth="1"/>
    <col min="16136" max="16136" width="6.7109375" style="185" customWidth="1"/>
    <col min="16137" max="16137" width="11.28515625" style="185" customWidth="1"/>
    <col min="16138" max="16138" width="12.28515625" style="185" customWidth="1"/>
    <col min="16139" max="16384" width="9.140625" style="185"/>
  </cols>
  <sheetData>
    <row r="1" spans="1:11" s="172" customFormat="1" ht="75" customHeight="1">
      <c r="A1" s="168"/>
      <c r="B1" s="169"/>
      <c r="C1" s="170"/>
      <c r="D1" s="336" t="s">
        <v>401</v>
      </c>
      <c r="E1" s="336"/>
      <c r="F1" s="336"/>
      <c r="G1" s="336"/>
      <c r="H1" s="336"/>
      <c r="I1" s="336"/>
      <c r="J1" s="344"/>
      <c r="K1" s="344"/>
    </row>
    <row r="2" spans="1:11" s="172" customFormat="1" ht="66" customHeight="1">
      <c r="A2" s="337" t="s">
        <v>400</v>
      </c>
      <c r="B2" s="337"/>
      <c r="C2" s="337"/>
      <c r="D2" s="337"/>
      <c r="E2" s="337"/>
      <c r="F2" s="337"/>
      <c r="G2" s="337"/>
      <c r="H2" s="337"/>
      <c r="I2" s="337"/>
      <c r="J2" s="343"/>
      <c r="K2" s="343"/>
    </row>
    <row r="3" spans="1:11" s="172" customFormat="1" ht="16.5" customHeight="1">
      <c r="A3" s="168"/>
      <c r="B3" s="169"/>
      <c r="C3" s="170"/>
      <c r="D3" s="170"/>
      <c r="E3" s="170"/>
      <c r="F3" s="173"/>
      <c r="G3" s="173"/>
      <c r="H3" s="173"/>
      <c r="K3" s="170" t="s">
        <v>457</v>
      </c>
    </row>
    <row r="4" spans="1:11" s="172" customFormat="1" ht="16.5" customHeight="1">
      <c r="A4" s="338" t="s">
        <v>213</v>
      </c>
      <c r="B4" s="339" t="s">
        <v>214</v>
      </c>
      <c r="C4" s="340" t="s">
        <v>215</v>
      </c>
      <c r="D4" s="340" t="s">
        <v>216</v>
      </c>
      <c r="E4" s="340" t="s">
        <v>217</v>
      </c>
      <c r="F4" s="340" t="s">
        <v>218</v>
      </c>
      <c r="G4" s="341" t="s">
        <v>327</v>
      </c>
      <c r="H4" s="341" t="s">
        <v>416</v>
      </c>
      <c r="I4" s="320" t="s">
        <v>394</v>
      </c>
      <c r="K4" s="320" t="s">
        <v>389</v>
      </c>
    </row>
    <row r="5" spans="1:11" s="174" customFormat="1" ht="66" customHeight="1">
      <c r="A5" s="338"/>
      <c r="B5" s="339"/>
      <c r="C5" s="340"/>
      <c r="D5" s="340"/>
      <c r="E5" s="340"/>
      <c r="F5" s="340"/>
      <c r="G5" s="321"/>
      <c r="H5" s="321"/>
      <c r="I5" s="321"/>
      <c r="K5" s="321"/>
    </row>
    <row r="6" spans="1:11" s="175" customFormat="1" ht="15.75">
      <c r="A6" s="233" t="s">
        <v>275</v>
      </c>
      <c r="B6" s="234">
        <v>2</v>
      </c>
      <c r="C6" s="235" t="s">
        <v>219</v>
      </c>
      <c r="D6" s="235" t="s">
        <v>220</v>
      </c>
      <c r="E6" s="235" t="s">
        <v>221</v>
      </c>
      <c r="F6" s="235" t="s">
        <v>222</v>
      </c>
      <c r="G6" s="235" t="s">
        <v>223</v>
      </c>
      <c r="H6" s="235" t="s">
        <v>328</v>
      </c>
      <c r="I6" s="93">
        <v>9</v>
      </c>
      <c r="K6" s="93">
        <v>10</v>
      </c>
    </row>
    <row r="7" spans="1:11" s="175" customFormat="1" ht="15.75">
      <c r="A7" s="233"/>
      <c r="B7" s="110" t="s">
        <v>273</v>
      </c>
      <c r="C7" s="235"/>
      <c r="D7" s="235"/>
      <c r="E7" s="235"/>
      <c r="F7" s="235"/>
      <c r="G7" s="100">
        <f>G8+G30+G37</f>
        <v>1843.7</v>
      </c>
      <c r="H7" s="100">
        <f t="shared" ref="H7:K7" si="0">H8+H30+H37</f>
        <v>15.899999999999984</v>
      </c>
      <c r="I7" s="100">
        <f t="shared" si="0"/>
        <v>1859.6</v>
      </c>
      <c r="J7" s="100">
        <f t="shared" si="0"/>
        <v>0</v>
      </c>
      <c r="K7" s="100">
        <f t="shared" si="0"/>
        <v>1859.6</v>
      </c>
    </row>
    <row r="8" spans="1:11" s="175" customFormat="1" ht="15.75">
      <c r="A8" s="233">
        <v>1</v>
      </c>
      <c r="B8" s="110" t="s">
        <v>276</v>
      </c>
      <c r="C8" s="235" t="s">
        <v>103</v>
      </c>
      <c r="D8" s="235" t="s">
        <v>253</v>
      </c>
      <c r="E8" s="235"/>
      <c r="F8" s="235"/>
      <c r="G8" s="52">
        <f>G9+G14</f>
        <v>1793.7</v>
      </c>
      <c r="H8" s="52">
        <f t="shared" ref="H8:J8" si="1">H9+H14</f>
        <v>29.299999999999983</v>
      </c>
      <c r="I8" s="52">
        <f t="shared" si="1"/>
        <v>1823</v>
      </c>
      <c r="J8" s="52">
        <f t="shared" si="1"/>
        <v>0</v>
      </c>
      <c r="K8" s="52">
        <f t="shared" ref="K8" si="2">K9+K14</f>
        <v>1823</v>
      </c>
    </row>
    <row r="9" spans="1:11" s="175" customFormat="1" ht="31.5">
      <c r="A9" s="233" t="s">
        <v>224</v>
      </c>
      <c r="B9" s="110" t="s">
        <v>362</v>
      </c>
      <c r="C9" s="235" t="s">
        <v>103</v>
      </c>
      <c r="D9" s="235" t="s">
        <v>226</v>
      </c>
      <c r="E9" s="235"/>
      <c r="F9" s="235"/>
      <c r="G9" s="52">
        <f>G11</f>
        <v>445</v>
      </c>
      <c r="H9" s="52">
        <f>H11</f>
        <v>71.900000000000006</v>
      </c>
      <c r="I9" s="52">
        <f>I11</f>
        <v>516.9</v>
      </c>
      <c r="K9" s="52">
        <f>K11</f>
        <v>516.9</v>
      </c>
    </row>
    <row r="10" spans="1:11" s="175" customFormat="1" ht="31.5">
      <c r="A10" s="233"/>
      <c r="B10" s="110" t="s">
        <v>225</v>
      </c>
      <c r="C10" s="235" t="s">
        <v>103</v>
      </c>
      <c r="D10" s="235" t="s">
        <v>226</v>
      </c>
      <c r="E10" s="235"/>
      <c r="F10" s="235"/>
      <c r="G10" s="52">
        <f>G11</f>
        <v>445</v>
      </c>
      <c r="H10" s="52">
        <f t="shared" ref="H10:K10" si="3">H11</f>
        <v>71.900000000000006</v>
      </c>
      <c r="I10" s="52">
        <f t="shared" si="3"/>
        <v>516.9</v>
      </c>
      <c r="K10" s="52">
        <f t="shared" si="3"/>
        <v>516.9</v>
      </c>
    </row>
    <row r="11" spans="1:11" s="175" customFormat="1" ht="15.75">
      <c r="A11" s="83"/>
      <c r="B11" s="115" t="s">
        <v>227</v>
      </c>
      <c r="C11" s="82" t="s">
        <v>103</v>
      </c>
      <c r="D11" s="82" t="s">
        <v>226</v>
      </c>
      <c r="E11" s="82" t="s">
        <v>296</v>
      </c>
      <c r="F11" s="82" t="s">
        <v>54</v>
      </c>
      <c r="G11" s="54">
        <f>G12+G13</f>
        <v>445</v>
      </c>
      <c r="H11" s="54">
        <f>H12+H13</f>
        <v>71.900000000000006</v>
      </c>
      <c r="I11" s="54">
        <f>I12+I13</f>
        <v>516.9</v>
      </c>
      <c r="K11" s="54">
        <f>K12+K13</f>
        <v>516.9</v>
      </c>
    </row>
    <row r="12" spans="1:11" s="175" customFormat="1" ht="15.75">
      <c r="A12" s="83"/>
      <c r="B12" s="112" t="s">
        <v>228</v>
      </c>
      <c r="C12" s="113" t="s">
        <v>103</v>
      </c>
      <c r="D12" s="113" t="s">
        <v>226</v>
      </c>
      <c r="E12" s="113" t="s">
        <v>296</v>
      </c>
      <c r="F12" s="113" t="s">
        <v>229</v>
      </c>
      <c r="G12" s="91">
        <v>341.8</v>
      </c>
      <c r="H12" s="91">
        <v>55.2</v>
      </c>
      <c r="I12" s="91">
        <f>G12+H12</f>
        <v>397</v>
      </c>
      <c r="K12" s="91">
        <f>I12</f>
        <v>397</v>
      </c>
    </row>
    <row r="13" spans="1:11" s="175" customFormat="1" ht="45.75" customHeight="1">
      <c r="A13" s="83"/>
      <c r="B13" s="112" t="s">
        <v>230</v>
      </c>
      <c r="C13" s="113" t="s">
        <v>103</v>
      </c>
      <c r="D13" s="113" t="s">
        <v>226</v>
      </c>
      <c r="E13" s="113" t="s">
        <v>296</v>
      </c>
      <c r="F13" s="113" t="s">
        <v>231</v>
      </c>
      <c r="G13" s="91">
        <v>103.2</v>
      </c>
      <c r="H13" s="91">
        <v>16.7</v>
      </c>
      <c r="I13" s="91">
        <f>G13+H13</f>
        <v>119.9</v>
      </c>
      <c r="K13" s="91">
        <f>I13</f>
        <v>119.9</v>
      </c>
    </row>
    <row r="14" spans="1:11" s="175" customFormat="1" ht="47.25" customHeight="1">
      <c r="A14" s="267" t="s">
        <v>278</v>
      </c>
      <c r="B14" s="114" t="s">
        <v>279</v>
      </c>
      <c r="C14" s="235" t="s">
        <v>103</v>
      </c>
      <c r="D14" s="235" t="s">
        <v>232</v>
      </c>
      <c r="E14" s="235"/>
      <c r="F14" s="235"/>
      <c r="G14" s="52">
        <f>G15+G19+G24+G28</f>
        <v>1348.7</v>
      </c>
      <c r="H14" s="52">
        <f>H15+H19+H24+H28</f>
        <v>-42.600000000000023</v>
      </c>
      <c r="I14" s="52">
        <f>G14+H14</f>
        <v>1306.0999999999999</v>
      </c>
      <c r="K14" s="52">
        <f>I14+J14</f>
        <v>1306.0999999999999</v>
      </c>
    </row>
    <row r="15" spans="1:11" s="175" customFormat="1" ht="30.75" customHeight="1">
      <c r="A15" s="233"/>
      <c r="B15" s="115" t="s">
        <v>235</v>
      </c>
      <c r="C15" s="82" t="s">
        <v>103</v>
      </c>
      <c r="D15" s="82" t="s">
        <v>232</v>
      </c>
      <c r="E15" s="116" t="s">
        <v>297</v>
      </c>
      <c r="F15" s="82" t="s">
        <v>54</v>
      </c>
      <c r="G15" s="54">
        <f>G16+G18</f>
        <v>693</v>
      </c>
      <c r="H15" s="54">
        <f>H17+H18</f>
        <v>316.7</v>
      </c>
      <c r="I15" s="54">
        <f>I17+I18</f>
        <v>1009.7</v>
      </c>
      <c r="K15" s="54">
        <f>K17+K18</f>
        <v>1009.7</v>
      </c>
    </row>
    <row r="16" spans="1:11" s="175" customFormat="1" ht="31.5" hidden="1" customHeight="1">
      <c r="A16" s="176"/>
      <c r="B16" s="112" t="s">
        <v>304</v>
      </c>
      <c r="C16" s="113" t="s">
        <v>103</v>
      </c>
      <c r="D16" s="113" t="s">
        <v>232</v>
      </c>
      <c r="E16" s="117" t="s">
        <v>297</v>
      </c>
      <c r="F16" s="113" t="s">
        <v>229</v>
      </c>
      <c r="G16" s="91">
        <v>532</v>
      </c>
      <c r="H16" s="91">
        <v>532</v>
      </c>
      <c r="I16" s="91">
        <v>532</v>
      </c>
      <c r="K16" s="91">
        <v>532</v>
      </c>
    </row>
    <row r="17" spans="1:11" s="175" customFormat="1" ht="20.25" customHeight="1">
      <c r="A17" s="176"/>
      <c r="B17" s="112" t="s">
        <v>228</v>
      </c>
      <c r="C17" s="113" t="s">
        <v>103</v>
      </c>
      <c r="D17" s="113" t="s">
        <v>232</v>
      </c>
      <c r="E17" s="117" t="s">
        <v>297</v>
      </c>
      <c r="F17" s="113" t="s">
        <v>229</v>
      </c>
      <c r="G17" s="91">
        <v>532</v>
      </c>
      <c r="H17" s="91">
        <v>243.5</v>
      </c>
      <c r="I17" s="91">
        <f>G17+H17</f>
        <v>775.5</v>
      </c>
      <c r="K17" s="91">
        <f>I17</f>
        <v>775.5</v>
      </c>
    </row>
    <row r="18" spans="1:11" s="175" customFormat="1" ht="46.5" customHeight="1">
      <c r="A18" s="176"/>
      <c r="B18" s="112" t="s">
        <v>230</v>
      </c>
      <c r="C18" s="113" t="s">
        <v>103</v>
      </c>
      <c r="D18" s="113" t="s">
        <v>232</v>
      </c>
      <c r="E18" s="117" t="s">
        <v>297</v>
      </c>
      <c r="F18" s="113" t="s">
        <v>231</v>
      </c>
      <c r="G18" s="91">
        <v>161</v>
      </c>
      <c r="H18" s="91">
        <v>73.2</v>
      </c>
      <c r="I18" s="91">
        <f>G18+H18</f>
        <v>234.2</v>
      </c>
      <c r="K18" s="91">
        <f>I18</f>
        <v>234.2</v>
      </c>
    </row>
    <row r="19" spans="1:11" s="175" customFormat="1" ht="34.5" customHeight="1">
      <c r="A19" s="267" t="s">
        <v>295</v>
      </c>
      <c r="B19" s="115" t="s">
        <v>236</v>
      </c>
      <c r="C19" s="82" t="s">
        <v>103</v>
      </c>
      <c r="D19" s="82" t="s">
        <v>232</v>
      </c>
      <c r="E19" s="116" t="s">
        <v>299</v>
      </c>
      <c r="F19" s="82" t="s">
        <v>54</v>
      </c>
      <c r="G19" s="54">
        <f>G20+G21+G22+G23</f>
        <v>401.2</v>
      </c>
      <c r="H19" s="54">
        <f>H20+H21+H22+H23</f>
        <v>-109.8</v>
      </c>
      <c r="I19" s="54">
        <f>G19+H19</f>
        <v>291.39999999999998</v>
      </c>
      <c r="K19" s="54">
        <f>I19+J19</f>
        <v>291.39999999999998</v>
      </c>
    </row>
    <row r="20" spans="1:11" s="175" customFormat="1" ht="31.5">
      <c r="A20" s="176"/>
      <c r="B20" s="112" t="s">
        <v>237</v>
      </c>
      <c r="C20" s="113" t="s">
        <v>103</v>
      </c>
      <c r="D20" s="113" t="s">
        <v>232</v>
      </c>
      <c r="E20" s="117" t="s">
        <v>299</v>
      </c>
      <c r="F20" s="113" t="s">
        <v>238</v>
      </c>
      <c r="G20" s="91">
        <v>12</v>
      </c>
      <c r="H20" s="91">
        <v>0</v>
      </c>
      <c r="I20" s="53">
        <f t="shared" ref="I20:K23" si="4">G20+H20</f>
        <v>12</v>
      </c>
      <c r="K20" s="53">
        <f t="shared" si="4"/>
        <v>12</v>
      </c>
    </row>
    <row r="21" spans="1:11" s="175" customFormat="1" ht="31.5">
      <c r="A21" s="176"/>
      <c r="B21" s="112" t="s">
        <v>239</v>
      </c>
      <c r="C21" s="113" t="s">
        <v>103</v>
      </c>
      <c r="D21" s="113" t="s">
        <v>232</v>
      </c>
      <c r="E21" s="117" t="s">
        <v>299</v>
      </c>
      <c r="F21" s="113" t="s">
        <v>240</v>
      </c>
      <c r="G21" s="91">
        <f>300+49.2</f>
        <v>349.2</v>
      </c>
      <c r="H21" s="91">
        <v>-89.2</v>
      </c>
      <c r="I21" s="53">
        <f t="shared" si="4"/>
        <v>260</v>
      </c>
      <c r="K21" s="53">
        <f t="shared" si="4"/>
        <v>260</v>
      </c>
    </row>
    <row r="22" spans="1:11" s="175" customFormat="1" ht="15.75">
      <c r="A22" s="176"/>
      <c r="B22" s="112" t="s">
        <v>241</v>
      </c>
      <c r="C22" s="113" t="s">
        <v>103</v>
      </c>
      <c r="D22" s="113" t="s">
        <v>232</v>
      </c>
      <c r="E22" s="117" t="s">
        <v>299</v>
      </c>
      <c r="F22" s="113" t="s">
        <v>242</v>
      </c>
      <c r="G22" s="91">
        <v>25</v>
      </c>
      <c r="H22" s="91">
        <v>-10.6</v>
      </c>
      <c r="I22" s="53">
        <f t="shared" si="4"/>
        <v>14.4</v>
      </c>
      <c r="K22" s="53">
        <f t="shared" si="4"/>
        <v>14.4</v>
      </c>
    </row>
    <row r="23" spans="1:11" s="175" customFormat="1" ht="21" customHeight="1">
      <c r="A23" s="176"/>
      <c r="B23" s="112" t="s">
        <v>243</v>
      </c>
      <c r="C23" s="113" t="s">
        <v>103</v>
      </c>
      <c r="D23" s="113" t="s">
        <v>232</v>
      </c>
      <c r="E23" s="117" t="s">
        <v>299</v>
      </c>
      <c r="F23" s="113" t="s">
        <v>244</v>
      </c>
      <c r="G23" s="91">
        <v>15</v>
      </c>
      <c r="H23" s="91">
        <v>-10</v>
      </c>
      <c r="I23" s="53">
        <f t="shared" si="4"/>
        <v>5</v>
      </c>
      <c r="K23" s="53">
        <f t="shared" si="4"/>
        <v>5</v>
      </c>
    </row>
    <row r="24" spans="1:11" s="175" customFormat="1" ht="37.5" customHeight="1">
      <c r="A24" s="267"/>
      <c r="B24" s="115" t="s">
        <v>235</v>
      </c>
      <c r="C24" s="82" t="s">
        <v>103</v>
      </c>
      <c r="D24" s="82" t="s">
        <v>232</v>
      </c>
      <c r="E24" s="82" t="s">
        <v>298</v>
      </c>
      <c r="F24" s="82" t="s">
        <v>54</v>
      </c>
      <c r="G24" s="100">
        <f>G25+G26</f>
        <v>244.5</v>
      </c>
      <c r="H24" s="100">
        <f>H25+H26</f>
        <v>-244.5</v>
      </c>
      <c r="I24" s="100">
        <f>G24+H24</f>
        <v>0</v>
      </c>
      <c r="K24" s="100">
        <f>I24+J24</f>
        <v>0</v>
      </c>
    </row>
    <row r="25" spans="1:11" s="175" customFormat="1" ht="47.25">
      <c r="A25" s="176"/>
      <c r="B25" s="112" t="s">
        <v>397</v>
      </c>
      <c r="C25" s="113" t="s">
        <v>103</v>
      </c>
      <c r="D25" s="117" t="s">
        <v>232</v>
      </c>
      <c r="E25" s="113" t="s">
        <v>298</v>
      </c>
      <c r="F25" s="113" t="s">
        <v>229</v>
      </c>
      <c r="G25" s="91">
        <v>187.8</v>
      </c>
      <c r="H25" s="91">
        <v>-187.8</v>
      </c>
      <c r="I25" s="91">
        <f>G25+H25</f>
        <v>0</v>
      </c>
      <c r="K25" s="91">
        <f>I25+J25</f>
        <v>0</v>
      </c>
    </row>
    <row r="26" spans="1:11" s="175" customFormat="1" ht="20.25" customHeight="1">
      <c r="A26" s="330"/>
      <c r="B26" s="332" t="s">
        <v>305</v>
      </c>
      <c r="C26" s="334" t="s">
        <v>103</v>
      </c>
      <c r="D26" s="334" t="s">
        <v>232</v>
      </c>
      <c r="E26" s="334" t="s">
        <v>298</v>
      </c>
      <c r="F26" s="334" t="s">
        <v>231</v>
      </c>
      <c r="G26" s="325">
        <v>56.7</v>
      </c>
      <c r="H26" s="325">
        <v>-56.7</v>
      </c>
      <c r="I26" s="325">
        <f>G26+H26</f>
        <v>0</v>
      </c>
      <c r="K26" s="325">
        <f>I26+J26</f>
        <v>0</v>
      </c>
    </row>
    <row r="27" spans="1:11" s="175" customFormat="1" ht="47.25" customHeight="1">
      <c r="A27" s="345"/>
      <c r="B27" s="333"/>
      <c r="C27" s="335"/>
      <c r="D27" s="335"/>
      <c r="E27" s="335"/>
      <c r="F27" s="335"/>
      <c r="G27" s="326"/>
      <c r="H27" s="326"/>
      <c r="I27" s="342"/>
      <c r="K27" s="342"/>
    </row>
    <row r="28" spans="1:11" s="175" customFormat="1" ht="48" customHeight="1">
      <c r="A28" s="233"/>
      <c r="B28" s="119" t="s">
        <v>367</v>
      </c>
      <c r="C28" s="120" t="s">
        <v>103</v>
      </c>
      <c r="D28" s="120" t="s">
        <v>232</v>
      </c>
      <c r="E28" s="120" t="s">
        <v>309</v>
      </c>
      <c r="F28" s="120" t="s">
        <v>54</v>
      </c>
      <c r="G28" s="121">
        <f>G29</f>
        <v>10</v>
      </c>
      <c r="H28" s="121">
        <f>H29</f>
        <v>-5</v>
      </c>
      <c r="I28" s="121">
        <f>I29</f>
        <v>5</v>
      </c>
      <c r="K28" s="121">
        <f>K29</f>
        <v>5</v>
      </c>
    </row>
    <row r="29" spans="1:11" s="175" customFormat="1" ht="47.25">
      <c r="A29" s="233"/>
      <c r="B29" s="230" t="s">
        <v>308</v>
      </c>
      <c r="C29" s="232" t="s">
        <v>103</v>
      </c>
      <c r="D29" s="232" t="s">
        <v>232</v>
      </c>
      <c r="E29" s="232" t="s">
        <v>309</v>
      </c>
      <c r="F29" s="232" t="s">
        <v>240</v>
      </c>
      <c r="G29" s="228">
        <v>10</v>
      </c>
      <c r="H29" s="228">
        <v>-5</v>
      </c>
      <c r="I29" s="228">
        <f>10+H29</f>
        <v>5</v>
      </c>
      <c r="K29" s="228">
        <v>5</v>
      </c>
    </row>
    <row r="30" spans="1:11" s="175" customFormat="1" ht="15.75">
      <c r="A30" s="267" t="s">
        <v>420</v>
      </c>
      <c r="B30" s="128" t="s">
        <v>448</v>
      </c>
      <c r="C30" s="82" t="s">
        <v>103</v>
      </c>
      <c r="D30" s="82" t="s">
        <v>250</v>
      </c>
      <c r="E30" s="82"/>
      <c r="F30" s="82"/>
      <c r="G30" s="136">
        <f>G36</f>
        <v>50</v>
      </c>
      <c r="H30" s="136">
        <f>H36</f>
        <v>-30</v>
      </c>
      <c r="I30" s="136">
        <f>G30+H30</f>
        <v>20</v>
      </c>
      <c r="K30" s="136">
        <f>I30+J30</f>
        <v>20</v>
      </c>
    </row>
    <row r="31" spans="1:11" s="175" customFormat="1" ht="20.25" hidden="1" customHeight="1">
      <c r="A31" s="233" t="s">
        <v>248</v>
      </c>
      <c r="B31" s="112" t="s">
        <v>312</v>
      </c>
      <c r="C31" s="113" t="s">
        <v>103</v>
      </c>
      <c r="D31" s="113" t="s">
        <v>245</v>
      </c>
      <c r="E31" s="113" t="s">
        <v>300</v>
      </c>
      <c r="F31" s="113" t="s">
        <v>247</v>
      </c>
      <c r="G31" s="118">
        <v>0</v>
      </c>
      <c r="H31" s="118">
        <v>0</v>
      </c>
      <c r="I31" s="136">
        <f t="shared" ref="I31:K36" si="5">G31+H31</f>
        <v>0</v>
      </c>
      <c r="K31" s="136">
        <f t="shared" si="5"/>
        <v>0</v>
      </c>
    </row>
    <row r="32" spans="1:11" s="175" customFormat="1" ht="31.5" hidden="1" customHeight="1">
      <c r="A32" s="83"/>
      <c r="B32" s="112" t="s">
        <v>313</v>
      </c>
      <c r="C32" s="113" t="s">
        <v>103</v>
      </c>
      <c r="D32" s="113" t="s">
        <v>245</v>
      </c>
      <c r="E32" s="113" t="s">
        <v>300</v>
      </c>
      <c r="F32" s="113" t="s">
        <v>247</v>
      </c>
      <c r="G32" s="91">
        <v>0</v>
      </c>
      <c r="H32" s="91">
        <v>0</v>
      </c>
      <c r="I32" s="136">
        <f t="shared" si="5"/>
        <v>0</v>
      </c>
      <c r="K32" s="136">
        <f t="shared" si="5"/>
        <v>0</v>
      </c>
    </row>
    <row r="33" spans="1:11" s="175" customFormat="1" ht="20.25" hidden="1" customHeight="1">
      <c r="A33" s="83"/>
      <c r="B33" s="115" t="s">
        <v>118</v>
      </c>
      <c r="C33" s="235" t="s">
        <v>103</v>
      </c>
      <c r="D33" s="235" t="s">
        <v>250</v>
      </c>
      <c r="E33" s="235"/>
      <c r="F33" s="235"/>
      <c r="G33" s="124">
        <f t="shared" ref="G33:H33" si="6">G34</f>
        <v>50</v>
      </c>
      <c r="H33" s="124">
        <f t="shared" si="6"/>
        <v>-30</v>
      </c>
      <c r="I33" s="136">
        <f t="shared" si="5"/>
        <v>20</v>
      </c>
      <c r="K33" s="136">
        <f t="shared" si="5"/>
        <v>20</v>
      </c>
    </row>
    <row r="34" spans="1:11" s="175" customFormat="1" ht="31.5" hidden="1" customHeight="1">
      <c r="A34" s="83"/>
      <c r="B34" s="112" t="s">
        <v>320</v>
      </c>
      <c r="C34" s="125" t="s">
        <v>103</v>
      </c>
      <c r="D34" s="125" t="s">
        <v>250</v>
      </c>
      <c r="E34" s="108" t="s">
        <v>306</v>
      </c>
      <c r="F34" s="125"/>
      <c r="G34" s="124">
        <f>G36</f>
        <v>50</v>
      </c>
      <c r="H34" s="124">
        <f>H36</f>
        <v>-30</v>
      </c>
      <c r="I34" s="136">
        <f t="shared" si="5"/>
        <v>20</v>
      </c>
      <c r="K34" s="136">
        <f t="shared" si="5"/>
        <v>20</v>
      </c>
    </row>
    <row r="35" spans="1:11" s="175" customFormat="1" ht="15" customHeight="1">
      <c r="A35" s="267"/>
      <c r="B35" s="128" t="s">
        <v>446</v>
      </c>
      <c r="C35" s="268" t="s">
        <v>103</v>
      </c>
      <c r="D35" s="268" t="s">
        <v>250</v>
      </c>
      <c r="E35" s="268" t="s">
        <v>319</v>
      </c>
      <c r="F35" s="268" t="s">
        <v>54</v>
      </c>
      <c r="G35" s="124">
        <f>G36</f>
        <v>50</v>
      </c>
      <c r="H35" s="124">
        <f t="shared" ref="H35" si="7">H36</f>
        <v>-30</v>
      </c>
      <c r="I35" s="136">
        <f t="shared" si="5"/>
        <v>20</v>
      </c>
      <c r="K35" s="136">
        <f t="shared" si="5"/>
        <v>20</v>
      </c>
    </row>
    <row r="36" spans="1:11" s="175" customFormat="1" ht="15.75">
      <c r="A36" s="233"/>
      <c r="B36" s="112" t="s">
        <v>371</v>
      </c>
      <c r="C36" s="108" t="s">
        <v>103</v>
      </c>
      <c r="D36" s="108" t="s">
        <v>250</v>
      </c>
      <c r="E36" s="108" t="s">
        <v>319</v>
      </c>
      <c r="F36" s="108" t="s">
        <v>251</v>
      </c>
      <c r="G36" s="91">
        <v>50</v>
      </c>
      <c r="H36" s="91">
        <v>-30</v>
      </c>
      <c r="I36" s="118">
        <f t="shared" si="5"/>
        <v>20</v>
      </c>
      <c r="K36" s="118">
        <v>20</v>
      </c>
    </row>
    <row r="37" spans="1:11" s="175" customFormat="1" ht="15.75">
      <c r="A37" s="267" t="s">
        <v>444</v>
      </c>
      <c r="B37" s="115" t="s">
        <v>422</v>
      </c>
      <c r="C37" s="235" t="s">
        <v>103</v>
      </c>
      <c r="D37" s="235" t="s">
        <v>421</v>
      </c>
      <c r="E37" s="235"/>
      <c r="F37" s="235"/>
      <c r="G37" s="100">
        <f>G38</f>
        <v>0</v>
      </c>
      <c r="H37" s="100">
        <f>H38</f>
        <v>16.600000000000001</v>
      </c>
      <c r="I37" s="136">
        <f>G37+H37</f>
        <v>16.600000000000001</v>
      </c>
      <c r="K37" s="136">
        <f>I37</f>
        <v>16.600000000000001</v>
      </c>
    </row>
    <row r="38" spans="1:11" s="175" customFormat="1" ht="47.25">
      <c r="A38" s="267"/>
      <c r="B38" s="115" t="s">
        <v>423</v>
      </c>
      <c r="C38" s="235" t="s">
        <v>103</v>
      </c>
      <c r="D38" s="235" t="s">
        <v>421</v>
      </c>
      <c r="E38" s="235" t="s">
        <v>424</v>
      </c>
      <c r="F38" s="235" t="s">
        <v>54</v>
      </c>
      <c r="G38" s="100">
        <v>0</v>
      </c>
      <c r="H38" s="100">
        <f>H39</f>
        <v>16.600000000000001</v>
      </c>
      <c r="I38" s="100">
        <f>G38+H38</f>
        <v>16.600000000000001</v>
      </c>
      <c r="K38" s="100">
        <f>I38</f>
        <v>16.600000000000001</v>
      </c>
    </row>
    <row r="39" spans="1:11" s="175" customFormat="1" ht="31.5">
      <c r="A39" s="233"/>
      <c r="B39" s="112" t="s">
        <v>239</v>
      </c>
      <c r="C39" s="108" t="s">
        <v>103</v>
      </c>
      <c r="D39" s="108" t="s">
        <v>421</v>
      </c>
      <c r="E39" s="108" t="s">
        <v>424</v>
      </c>
      <c r="F39" s="108" t="s">
        <v>240</v>
      </c>
      <c r="G39" s="91">
        <v>0</v>
      </c>
      <c r="H39" s="91">
        <v>16.600000000000001</v>
      </c>
      <c r="I39" s="91">
        <f>G39+H39</f>
        <v>16.600000000000001</v>
      </c>
      <c r="K39" s="91">
        <f>I39</f>
        <v>16.600000000000001</v>
      </c>
    </row>
    <row r="40" spans="1:11" s="175" customFormat="1" ht="15.75">
      <c r="A40" s="233" t="s">
        <v>280</v>
      </c>
      <c r="B40" s="122" t="s">
        <v>252</v>
      </c>
      <c r="C40" s="233" t="s">
        <v>226</v>
      </c>
      <c r="D40" s="233" t="s">
        <v>253</v>
      </c>
      <c r="E40" s="233"/>
      <c r="F40" s="233"/>
      <c r="G40" s="52">
        <f>G42</f>
        <v>108.89999999999999</v>
      </c>
      <c r="H40" s="52">
        <f>H42</f>
        <v>20.6</v>
      </c>
      <c r="I40" s="52">
        <f>I42</f>
        <v>129.5</v>
      </c>
      <c r="K40" s="52">
        <f>K42</f>
        <v>134.227</v>
      </c>
    </row>
    <row r="41" spans="1:11" s="175" customFormat="1" ht="31.5">
      <c r="A41" s="233" t="s">
        <v>324</v>
      </c>
      <c r="B41" s="122" t="s">
        <v>373</v>
      </c>
      <c r="C41" s="233" t="s">
        <v>226</v>
      </c>
      <c r="D41" s="233" t="s">
        <v>253</v>
      </c>
      <c r="E41" s="233"/>
      <c r="F41" s="233"/>
      <c r="G41" s="52">
        <f>G42</f>
        <v>108.89999999999999</v>
      </c>
      <c r="H41" s="52">
        <f>H42</f>
        <v>20.6</v>
      </c>
      <c r="I41" s="52">
        <f>I42</f>
        <v>129.5</v>
      </c>
      <c r="K41" s="52">
        <f>K42</f>
        <v>134.227</v>
      </c>
    </row>
    <row r="42" spans="1:11" s="175" customFormat="1" ht="34.5" customHeight="1">
      <c r="A42" s="233" t="s">
        <v>372</v>
      </c>
      <c r="B42" s="115" t="s">
        <v>374</v>
      </c>
      <c r="C42" s="82" t="s">
        <v>226</v>
      </c>
      <c r="D42" s="82" t="s">
        <v>254</v>
      </c>
      <c r="E42" s="116" t="s">
        <v>301</v>
      </c>
      <c r="F42" s="116" t="s">
        <v>54</v>
      </c>
      <c r="G42" s="52">
        <f>G43+G44</f>
        <v>108.89999999999999</v>
      </c>
      <c r="H42" s="52">
        <f>H43+H44</f>
        <v>20.6</v>
      </c>
      <c r="I42" s="52">
        <f>I43+I44</f>
        <v>129.5</v>
      </c>
      <c r="K42" s="52">
        <f>K43+K44</f>
        <v>134.227</v>
      </c>
    </row>
    <row r="43" spans="1:11" s="174" customFormat="1" ht="21.75" customHeight="1">
      <c r="A43" s="233"/>
      <c r="B43" s="112" t="s">
        <v>228</v>
      </c>
      <c r="C43" s="113" t="s">
        <v>226</v>
      </c>
      <c r="D43" s="113" t="s">
        <v>254</v>
      </c>
      <c r="E43" s="117" t="s">
        <v>301</v>
      </c>
      <c r="F43" s="117" t="s">
        <v>229</v>
      </c>
      <c r="G43" s="91">
        <v>83.6</v>
      </c>
      <c r="H43" s="91">
        <v>15.9</v>
      </c>
      <c r="I43" s="91">
        <f>G43+H43</f>
        <v>99.5</v>
      </c>
      <c r="K43" s="91">
        <v>103.1</v>
      </c>
    </row>
    <row r="44" spans="1:11" s="174" customFormat="1" ht="45.75" customHeight="1">
      <c r="A44" s="233"/>
      <c r="B44" s="112" t="s">
        <v>230</v>
      </c>
      <c r="C44" s="113" t="s">
        <v>226</v>
      </c>
      <c r="D44" s="113" t="s">
        <v>254</v>
      </c>
      <c r="E44" s="117" t="s">
        <v>301</v>
      </c>
      <c r="F44" s="117" t="s">
        <v>231</v>
      </c>
      <c r="G44" s="91">
        <v>25.3</v>
      </c>
      <c r="H44" s="91">
        <v>4.7</v>
      </c>
      <c r="I44" s="91">
        <f>G44+H44</f>
        <v>30</v>
      </c>
      <c r="K44" s="91">
        <v>31.126999999999999</v>
      </c>
    </row>
    <row r="45" spans="1:11" s="165" customFormat="1" ht="18" customHeight="1">
      <c r="A45" s="233">
        <v>3</v>
      </c>
      <c r="B45" s="128" t="s">
        <v>255</v>
      </c>
      <c r="C45" s="82" t="s">
        <v>254</v>
      </c>
      <c r="D45" s="82" t="s">
        <v>253</v>
      </c>
      <c r="E45" s="116"/>
      <c r="F45" s="117"/>
      <c r="G45" s="54">
        <f>G46+G49+G52</f>
        <v>52</v>
      </c>
      <c r="H45" s="54">
        <f>H46+H49+H52</f>
        <v>0</v>
      </c>
      <c r="I45" s="54">
        <f>I46+I49+I52</f>
        <v>52</v>
      </c>
      <c r="K45" s="54">
        <f>K46+K49+K52</f>
        <v>52</v>
      </c>
    </row>
    <row r="46" spans="1:11" s="165" customFormat="1" ht="20.25" customHeight="1">
      <c r="A46" s="233" t="s">
        <v>325</v>
      </c>
      <c r="B46" s="129" t="s">
        <v>375</v>
      </c>
      <c r="C46" s="235" t="s">
        <v>254</v>
      </c>
      <c r="D46" s="235" t="s">
        <v>256</v>
      </c>
      <c r="E46" s="82" t="s">
        <v>315</v>
      </c>
      <c r="F46" s="235"/>
      <c r="G46" s="52">
        <f>G47</f>
        <v>5</v>
      </c>
      <c r="H46" s="52">
        <f t="shared" ref="G46:K47" si="8">H47</f>
        <v>0</v>
      </c>
      <c r="I46" s="52">
        <f t="shared" si="8"/>
        <v>5</v>
      </c>
      <c r="K46" s="52">
        <f t="shared" si="8"/>
        <v>5</v>
      </c>
    </row>
    <row r="47" spans="1:11" s="175" customFormat="1" ht="46.5" customHeight="1">
      <c r="A47" s="267" t="s">
        <v>409</v>
      </c>
      <c r="B47" s="177" t="s">
        <v>376</v>
      </c>
      <c r="C47" s="82" t="s">
        <v>254</v>
      </c>
      <c r="D47" s="82" t="s">
        <v>256</v>
      </c>
      <c r="E47" s="82" t="s">
        <v>315</v>
      </c>
      <c r="F47" s="82" t="s">
        <v>54</v>
      </c>
      <c r="G47" s="54">
        <f t="shared" si="8"/>
        <v>5</v>
      </c>
      <c r="H47" s="54">
        <f>H48</f>
        <v>0</v>
      </c>
      <c r="I47" s="54">
        <f t="shared" si="8"/>
        <v>5</v>
      </c>
      <c r="K47" s="54">
        <f t="shared" si="8"/>
        <v>5</v>
      </c>
    </row>
    <row r="48" spans="1:11" s="165" customFormat="1" ht="31.5">
      <c r="A48" s="233"/>
      <c r="B48" s="112" t="s">
        <v>239</v>
      </c>
      <c r="C48" s="113" t="s">
        <v>254</v>
      </c>
      <c r="D48" s="113" t="s">
        <v>256</v>
      </c>
      <c r="E48" s="113" t="s">
        <v>315</v>
      </c>
      <c r="F48" s="113" t="s">
        <v>240</v>
      </c>
      <c r="G48" s="91">
        <v>5</v>
      </c>
      <c r="H48" s="91">
        <v>0</v>
      </c>
      <c r="I48" s="91">
        <v>5</v>
      </c>
      <c r="K48" s="91">
        <v>5</v>
      </c>
    </row>
    <row r="49" spans="1:11" s="165" customFormat="1" ht="20.25" customHeight="1">
      <c r="A49" s="267" t="s">
        <v>413</v>
      </c>
      <c r="B49" s="128" t="s">
        <v>377</v>
      </c>
      <c r="C49" s="235" t="s">
        <v>254</v>
      </c>
      <c r="D49" s="235" t="s">
        <v>257</v>
      </c>
      <c r="E49" s="235"/>
      <c r="F49" s="113"/>
      <c r="G49" s="54">
        <f>G50</f>
        <v>42</v>
      </c>
      <c r="H49" s="54">
        <f t="shared" ref="H49:K50" si="9">H50</f>
        <v>0</v>
      </c>
      <c r="I49" s="54">
        <f t="shared" si="9"/>
        <v>42</v>
      </c>
      <c r="K49" s="54">
        <f t="shared" si="9"/>
        <v>42</v>
      </c>
    </row>
    <row r="50" spans="1:11" s="175" customFormat="1" ht="53.25" customHeight="1">
      <c r="A50" s="267"/>
      <c r="B50" s="128" t="s">
        <v>378</v>
      </c>
      <c r="C50" s="235" t="s">
        <v>254</v>
      </c>
      <c r="D50" s="235" t="s">
        <v>257</v>
      </c>
      <c r="E50" s="296" t="s">
        <v>315</v>
      </c>
      <c r="F50" s="82" t="s">
        <v>54</v>
      </c>
      <c r="G50" s="54">
        <f>G51</f>
        <v>42</v>
      </c>
      <c r="H50" s="54">
        <f t="shared" si="9"/>
        <v>0</v>
      </c>
      <c r="I50" s="54">
        <f t="shared" si="9"/>
        <v>42</v>
      </c>
      <c r="K50" s="54">
        <f t="shared" si="9"/>
        <v>42</v>
      </c>
    </row>
    <row r="51" spans="1:11" s="175" customFormat="1" ht="39" customHeight="1">
      <c r="A51" s="126"/>
      <c r="B51" s="112" t="s">
        <v>239</v>
      </c>
      <c r="C51" s="113" t="s">
        <v>254</v>
      </c>
      <c r="D51" s="113" t="s">
        <v>257</v>
      </c>
      <c r="E51" s="113" t="s">
        <v>315</v>
      </c>
      <c r="F51" s="113" t="s">
        <v>240</v>
      </c>
      <c r="G51" s="91">
        <v>42</v>
      </c>
      <c r="H51" s="91">
        <v>0</v>
      </c>
      <c r="I51" s="91">
        <v>42</v>
      </c>
      <c r="K51" s="91">
        <v>42</v>
      </c>
    </row>
    <row r="52" spans="1:11" s="175" customFormat="1" ht="33.75" customHeight="1">
      <c r="A52" s="126" t="s">
        <v>441</v>
      </c>
      <c r="B52" s="130" t="s">
        <v>398</v>
      </c>
      <c r="C52" s="235" t="s">
        <v>254</v>
      </c>
      <c r="D52" s="235" t="s">
        <v>258</v>
      </c>
      <c r="E52" s="235"/>
      <c r="F52" s="113"/>
      <c r="G52" s="54">
        <f>G53</f>
        <v>5</v>
      </c>
      <c r="H52" s="54">
        <f t="shared" ref="H52" si="10">H54</f>
        <v>0</v>
      </c>
      <c r="I52" s="54">
        <f>I53</f>
        <v>5</v>
      </c>
      <c r="K52" s="54">
        <f>K53</f>
        <v>5</v>
      </c>
    </row>
    <row r="53" spans="1:11" s="175" customFormat="1" ht="20.25" customHeight="1">
      <c r="A53" s="126"/>
      <c r="B53" s="130" t="s">
        <v>438</v>
      </c>
      <c r="C53" s="268" t="s">
        <v>254</v>
      </c>
      <c r="D53" s="268" t="s">
        <v>258</v>
      </c>
      <c r="E53" s="296" t="s">
        <v>472</v>
      </c>
      <c r="F53" s="82" t="s">
        <v>54</v>
      </c>
      <c r="G53" s="54">
        <f>G54</f>
        <v>5</v>
      </c>
      <c r="H53" s="54">
        <v>0</v>
      </c>
      <c r="I53" s="54">
        <f>I54</f>
        <v>5</v>
      </c>
      <c r="K53" s="54">
        <f>K54</f>
        <v>5</v>
      </c>
    </row>
    <row r="54" spans="1:11" s="175" customFormat="1" ht="30" customHeight="1">
      <c r="A54" s="127"/>
      <c r="B54" s="131" t="s">
        <v>239</v>
      </c>
      <c r="C54" s="113" t="s">
        <v>254</v>
      </c>
      <c r="D54" s="113" t="s">
        <v>258</v>
      </c>
      <c r="E54" s="113" t="s">
        <v>307</v>
      </c>
      <c r="F54" s="113" t="s">
        <v>240</v>
      </c>
      <c r="G54" s="91">
        <f>G55</f>
        <v>5</v>
      </c>
      <c r="H54" s="91">
        <v>0</v>
      </c>
      <c r="I54" s="91">
        <f>I55</f>
        <v>5</v>
      </c>
      <c r="K54" s="91">
        <f>K55</f>
        <v>5</v>
      </c>
    </row>
    <row r="55" spans="1:11" s="175" customFormat="1" ht="24" hidden="1" customHeight="1">
      <c r="A55" s="126">
        <v>4</v>
      </c>
      <c r="B55" s="131" t="s">
        <v>314</v>
      </c>
      <c r="C55" s="113" t="s">
        <v>254</v>
      </c>
      <c r="D55" s="113" t="s">
        <v>258</v>
      </c>
      <c r="E55" s="113" t="s">
        <v>307</v>
      </c>
      <c r="F55" s="113" t="s">
        <v>240</v>
      </c>
      <c r="G55" s="91">
        <v>5</v>
      </c>
      <c r="H55" s="91">
        <v>5</v>
      </c>
      <c r="I55" s="91">
        <v>5</v>
      </c>
      <c r="K55" s="91">
        <v>5</v>
      </c>
    </row>
    <row r="56" spans="1:11" s="175" customFormat="1" ht="28.5" hidden="1" customHeight="1">
      <c r="A56" s="126" t="s">
        <v>259</v>
      </c>
      <c r="B56" s="128" t="s">
        <v>260</v>
      </c>
      <c r="C56" s="82" t="s">
        <v>261</v>
      </c>
      <c r="D56" s="82" t="s">
        <v>253</v>
      </c>
      <c r="E56" s="82"/>
      <c r="F56" s="82"/>
      <c r="G56" s="54">
        <f>G57+G60</f>
        <v>18</v>
      </c>
      <c r="H56" s="54">
        <f>H57+H60</f>
        <v>-16</v>
      </c>
      <c r="I56" s="54">
        <f>I57+I60</f>
        <v>1</v>
      </c>
      <c r="K56" s="54">
        <f>K57+K60</f>
        <v>1</v>
      </c>
    </row>
    <row r="57" spans="1:11" s="175" customFormat="1" ht="50.25" hidden="1" customHeight="1">
      <c r="A57" s="132"/>
      <c r="B57" s="128" t="s">
        <v>148</v>
      </c>
      <c r="C57" s="82" t="s">
        <v>261</v>
      </c>
      <c r="D57" s="82" t="s">
        <v>253</v>
      </c>
      <c r="E57" s="82"/>
      <c r="F57" s="82"/>
      <c r="G57" s="54">
        <f t="shared" ref="G57:I58" si="11">G58</f>
        <v>1</v>
      </c>
      <c r="H57" s="54">
        <f t="shared" si="11"/>
        <v>1</v>
      </c>
      <c r="I57" s="54">
        <f t="shared" si="11"/>
        <v>1</v>
      </c>
      <c r="K57" s="54">
        <f>K58</f>
        <v>1</v>
      </c>
    </row>
    <row r="58" spans="1:11" s="175" customFormat="1" ht="50.25" hidden="1" customHeight="1">
      <c r="A58" s="132"/>
      <c r="B58" s="123" t="s">
        <v>316</v>
      </c>
      <c r="C58" s="82" t="s">
        <v>261</v>
      </c>
      <c r="D58" s="82" t="s">
        <v>226</v>
      </c>
      <c r="E58" s="82" t="s">
        <v>317</v>
      </c>
      <c r="F58" s="82"/>
      <c r="G58" s="54">
        <f t="shared" si="11"/>
        <v>1</v>
      </c>
      <c r="H58" s="54">
        <f t="shared" si="11"/>
        <v>1</v>
      </c>
      <c r="I58" s="54">
        <f t="shared" si="11"/>
        <v>1</v>
      </c>
      <c r="K58" s="54">
        <f>K59</f>
        <v>1</v>
      </c>
    </row>
    <row r="59" spans="1:11" s="175" customFormat="1" ht="25.5" hidden="1" customHeight="1">
      <c r="A59" s="127"/>
      <c r="B59" s="112" t="s">
        <v>239</v>
      </c>
      <c r="C59" s="82" t="s">
        <v>261</v>
      </c>
      <c r="D59" s="82" t="s">
        <v>226</v>
      </c>
      <c r="E59" s="82" t="s">
        <v>317</v>
      </c>
      <c r="F59" s="82" t="s">
        <v>240</v>
      </c>
      <c r="G59" s="54">
        <v>1</v>
      </c>
      <c r="H59" s="54">
        <v>1</v>
      </c>
      <c r="I59" s="54">
        <v>1</v>
      </c>
      <c r="K59" s="54">
        <v>1</v>
      </c>
    </row>
    <row r="60" spans="1:11" s="175" customFormat="1" ht="15.75">
      <c r="A60" s="126">
        <v>5</v>
      </c>
      <c r="B60" s="229" t="s">
        <v>260</v>
      </c>
      <c r="C60" s="235" t="s">
        <v>261</v>
      </c>
      <c r="D60" s="235"/>
      <c r="E60" s="235"/>
      <c r="F60" s="235"/>
      <c r="G60" s="52">
        <f>G61+G64</f>
        <v>17</v>
      </c>
      <c r="H60" s="52">
        <f>H61+H64</f>
        <v>-17</v>
      </c>
      <c r="I60" s="52">
        <f>G60+H60</f>
        <v>0</v>
      </c>
      <c r="K60" s="52">
        <f>I60+J60</f>
        <v>0</v>
      </c>
    </row>
    <row r="61" spans="1:11" s="175" customFormat="1" ht="15.75">
      <c r="A61" s="126" t="s">
        <v>262</v>
      </c>
      <c r="B61" s="229" t="s">
        <v>148</v>
      </c>
      <c r="C61" s="235" t="s">
        <v>261</v>
      </c>
      <c r="D61" s="235" t="s">
        <v>226</v>
      </c>
      <c r="E61" s="235"/>
      <c r="F61" s="235"/>
      <c r="G61" s="52">
        <f t="shared" ref="G61:I62" si="12">G62</f>
        <v>1</v>
      </c>
      <c r="H61" s="52">
        <f t="shared" si="12"/>
        <v>-1</v>
      </c>
      <c r="I61" s="52">
        <f t="shared" si="12"/>
        <v>0</v>
      </c>
      <c r="K61" s="52">
        <f>K62</f>
        <v>0</v>
      </c>
    </row>
    <row r="62" spans="1:11" s="175" customFormat="1" ht="31.5">
      <c r="A62" s="126" t="s">
        <v>380</v>
      </c>
      <c r="B62" s="229" t="s">
        <v>379</v>
      </c>
      <c r="C62" s="235" t="s">
        <v>261</v>
      </c>
      <c r="D62" s="235" t="s">
        <v>226</v>
      </c>
      <c r="E62" s="235" t="s">
        <v>317</v>
      </c>
      <c r="F62" s="268" t="s">
        <v>54</v>
      </c>
      <c r="G62" s="52">
        <f t="shared" si="12"/>
        <v>1</v>
      </c>
      <c r="H62" s="52">
        <f t="shared" si="12"/>
        <v>-1</v>
      </c>
      <c r="I62" s="52">
        <f t="shared" si="12"/>
        <v>0</v>
      </c>
      <c r="K62" s="52">
        <f>K63</f>
        <v>0</v>
      </c>
    </row>
    <row r="63" spans="1:11" s="175" customFormat="1" ht="31.5">
      <c r="A63" s="126"/>
      <c r="B63" s="208" t="s">
        <v>239</v>
      </c>
      <c r="C63" s="108" t="s">
        <v>261</v>
      </c>
      <c r="D63" s="108" t="s">
        <v>226</v>
      </c>
      <c r="E63" s="108" t="s">
        <v>317</v>
      </c>
      <c r="F63" s="108" t="s">
        <v>240</v>
      </c>
      <c r="G63" s="84">
        <v>1</v>
      </c>
      <c r="H63" s="84">
        <v>-1</v>
      </c>
      <c r="I63" s="84">
        <f>G63+H63</f>
        <v>0</v>
      </c>
      <c r="K63" s="84">
        <f>I63+J63</f>
        <v>0</v>
      </c>
    </row>
    <row r="64" spans="1:11" s="175" customFormat="1" ht="15.75">
      <c r="A64" s="233" t="s">
        <v>326</v>
      </c>
      <c r="B64" s="177" t="s">
        <v>150</v>
      </c>
      <c r="C64" s="82" t="s">
        <v>261</v>
      </c>
      <c r="D64" s="82" t="s">
        <v>254</v>
      </c>
      <c r="E64" s="82" t="s">
        <v>318</v>
      </c>
      <c r="F64" s="111"/>
      <c r="G64" s="54">
        <f>G65</f>
        <v>16</v>
      </c>
      <c r="H64" s="54">
        <f>H65</f>
        <v>-16</v>
      </c>
      <c r="I64" s="54">
        <f>G64+H64</f>
        <v>0</v>
      </c>
      <c r="K64" s="54">
        <f>I64+J64</f>
        <v>0</v>
      </c>
    </row>
    <row r="65" spans="1:11" s="175" customFormat="1" ht="15.75">
      <c r="A65" s="126" t="s">
        <v>382</v>
      </c>
      <c r="B65" s="177" t="s">
        <v>381</v>
      </c>
      <c r="C65" s="82" t="s">
        <v>261</v>
      </c>
      <c r="D65" s="82" t="s">
        <v>254</v>
      </c>
      <c r="E65" s="82" t="s">
        <v>318</v>
      </c>
      <c r="F65" s="111"/>
      <c r="G65" s="54">
        <f>G66</f>
        <v>16</v>
      </c>
      <c r="H65" s="54">
        <f>H67+H69</f>
        <v>-16</v>
      </c>
      <c r="I65" s="54">
        <f t="shared" ref="I65:K69" si="13">G65+H65</f>
        <v>0</v>
      </c>
      <c r="K65" s="54">
        <f t="shared" si="13"/>
        <v>0</v>
      </c>
    </row>
    <row r="66" spans="1:11" s="175" customFormat="1" ht="31.5">
      <c r="A66" s="126"/>
      <c r="B66" s="177" t="s">
        <v>399</v>
      </c>
      <c r="C66" s="82" t="s">
        <v>261</v>
      </c>
      <c r="D66" s="82" t="s">
        <v>254</v>
      </c>
      <c r="E66" s="82" t="s">
        <v>318</v>
      </c>
      <c r="F66" s="82" t="s">
        <v>54</v>
      </c>
      <c r="G66" s="54">
        <f>G67+G69</f>
        <v>16</v>
      </c>
      <c r="H66" s="54">
        <f>H67+H69</f>
        <v>-16</v>
      </c>
      <c r="I66" s="54">
        <f t="shared" si="13"/>
        <v>0</v>
      </c>
      <c r="K66" s="54">
        <f t="shared" si="13"/>
        <v>0</v>
      </c>
    </row>
    <row r="67" spans="1:11" s="175" customFormat="1" ht="33" customHeight="1">
      <c r="A67" s="127"/>
      <c r="B67" s="112" t="s">
        <v>239</v>
      </c>
      <c r="C67" s="113" t="s">
        <v>261</v>
      </c>
      <c r="D67" s="113" t="s">
        <v>254</v>
      </c>
      <c r="E67" s="113" t="s">
        <v>318</v>
      </c>
      <c r="F67" s="113" t="s">
        <v>240</v>
      </c>
      <c r="G67" s="91">
        <v>15</v>
      </c>
      <c r="H67" s="91">
        <v>-15</v>
      </c>
      <c r="I67" s="53">
        <f t="shared" si="13"/>
        <v>0</v>
      </c>
      <c r="J67" s="280"/>
      <c r="K67" s="53">
        <f t="shared" si="13"/>
        <v>0</v>
      </c>
    </row>
    <row r="68" spans="1:11" s="175" customFormat="1" ht="20.25" hidden="1" customHeight="1">
      <c r="A68" s="83"/>
      <c r="B68" s="123" t="s">
        <v>246</v>
      </c>
      <c r="C68" s="113" t="s">
        <v>261</v>
      </c>
      <c r="D68" s="113" t="s">
        <v>254</v>
      </c>
      <c r="E68" s="113" t="s">
        <v>318</v>
      </c>
      <c r="F68" s="113" t="s">
        <v>247</v>
      </c>
      <c r="G68" s="91">
        <v>1</v>
      </c>
      <c r="H68" s="91">
        <v>1</v>
      </c>
      <c r="I68" s="53">
        <f t="shared" si="13"/>
        <v>2</v>
      </c>
      <c r="J68" s="280"/>
      <c r="K68" s="53">
        <f t="shared" si="13"/>
        <v>2</v>
      </c>
    </row>
    <row r="69" spans="1:11" s="175" customFormat="1" ht="18" customHeight="1">
      <c r="A69" s="83"/>
      <c r="B69" s="123" t="s">
        <v>246</v>
      </c>
      <c r="C69" s="127" t="s">
        <v>261</v>
      </c>
      <c r="D69" s="113" t="s">
        <v>254</v>
      </c>
      <c r="E69" s="113" t="s">
        <v>318</v>
      </c>
      <c r="F69" s="113" t="s">
        <v>247</v>
      </c>
      <c r="G69" s="53">
        <v>1</v>
      </c>
      <c r="H69" s="53">
        <v>-1</v>
      </c>
      <c r="I69" s="53">
        <f t="shared" si="13"/>
        <v>0</v>
      </c>
      <c r="J69" s="280"/>
      <c r="K69" s="53">
        <f t="shared" si="13"/>
        <v>0</v>
      </c>
    </row>
    <row r="70" spans="1:11" s="175" customFormat="1" ht="22.5" customHeight="1">
      <c r="A70" s="233" t="s">
        <v>222</v>
      </c>
      <c r="B70" s="128" t="s">
        <v>383</v>
      </c>
      <c r="C70" s="126" t="s">
        <v>263</v>
      </c>
      <c r="D70" s="82" t="s">
        <v>103</v>
      </c>
      <c r="E70" s="82"/>
      <c r="F70" s="82"/>
      <c r="G70" s="54">
        <f>G79+G72</f>
        <v>1293.0999999999999</v>
      </c>
      <c r="H70" s="54">
        <f>H71</f>
        <v>-561.79999999999995</v>
      </c>
      <c r="I70" s="54">
        <f>G70+H70</f>
        <v>731.3</v>
      </c>
      <c r="J70" s="280"/>
      <c r="K70" s="54">
        <f>I70+J70</f>
        <v>731.3</v>
      </c>
    </row>
    <row r="71" spans="1:11" s="175" customFormat="1" ht="19.5" customHeight="1">
      <c r="A71" s="233" t="s">
        <v>281</v>
      </c>
      <c r="B71" s="128" t="s">
        <v>172</v>
      </c>
      <c r="C71" s="126" t="s">
        <v>263</v>
      </c>
      <c r="D71" s="82" t="s">
        <v>103</v>
      </c>
      <c r="E71" s="82"/>
      <c r="F71" s="82"/>
      <c r="G71" s="54">
        <f>G72+G78</f>
        <v>1293.0999999999999</v>
      </c>
      <c r="H71" s="54">
        <f>H72</f>
        <v>-561.79999999999995</v>
      </c>
      <c r="I71" s="54">
        <f>G71+H71</f>
        <v>731.3</v>
      </c>
      <c r="J71" s="280"/>
      <c r="K71" s="54">
        <f>I71+J71</f>
        <v>731.3</v>
      </c>
    </row>
    <row r="72" spans="1:11" s="175" customFormat="1" ht="32.25" customHeight="1">
      <c r="A72" s="233" t="s">
        <v>415</v>
      </c>
      <c r="B72" s="128" t="s">
        <v>442</v>
      </c>
      <c r="C72" s="126" t="s">
        <v>263</v>
      </c>
      <c r="D72" s="82" t="s">
        <v>103</v>
      </c>
      <c r="E72" s="82" t="s">
        <v>321</v>
      </c>
      <c r="F72" s="82" t="s">
        <v>54</v>
      </c>
      <c r="G72" s="54">
        <f>G73+G74+G75+G76+G77</f>
        <v>859.8</v>
      </c>
      <c r="H72" s="54">
        <f>H73+H74+H75+H76+H77</f>
        <v>-561.79999999999995</v>
      </c>
      <c r="I72" s="54">
        <f>G72+H72</f>
        <v>298</v>
      </c>
      <c r="J72" s="280"/>
      <c r="K72" s="54">
        <f>I72+J72</f>
        <v>298</v>
      </c>
    </row>
    <row r="73" spans="1:11" s="175" customFormat="1" ht="19.5" customHeight="1">
      <c r="A73" s="233"/>
      <c r="B73" s="112" t="s">
        <v>237</v>
      </c>
      <c r="C73" s="127" t="s">
        <v>263</v>
      </c>
      <c r="D73" s="113" t="s">
        <v>103</v>
      </c>
      <c r="E73" s="113" t="s">
        <v>321</v>
      </c>
      <c r="F73" s="113" t="s">
        <v>238</v>
      </c>
      <c r="G73" s="53">
        <v>85</v>
      </c>
      <c r="H73" s="53">
        <v>-17</v>
      </c>
      <c r="I73" s="53">
        <f t="shared" ref="I73:K80" si="14">G73+H73</f>
        <v>68</v>
      </c>
      <c r="J73" s="280"/>
      <c r="K73" s="53">
        <f t="shared" si="14"/>
        <v>68</v>
      </c>
    </row>
    <row r="74" spans="1:11" s="175" customFormat="1" ht="32.25" customHeight="1">
      <c r="A74" s="233"/>
      <c r="B74" s="112" t="s">
        <v>239</v>
      </c>
      <c r="C74" s="127" t="s">
        <v>263</v>
      </c>
      <c r="D74" s="113" t="s">
        <v>103</v>
      </c>
      <c r="E74" s="113" t="s">
        <v>321</v>
      </c>
      <c r="F74" s="113" t="s">
        <v>240</v>
      </c>
      <c r="G74" s="91">
        <v>544.79999999999995</v>
      </c>
      <c r="H74" s="91">
        <v>-444.8</v>
      </c>
      <c r="I74" s="53">
        <f t="shared" si="14"/>
        <v>99.999999999999943</v>
      </c>
      <c r="J74" s="280"/>
      <c r="K74" s="53">
        <f t="shared" si="14"/>
        <v>99.999999999999943</v>
      </c>
    </row>
    <row r="75" spans="1:11" s="175" customFormat="1" ht="19.5" customHeight="1">
      <c r="A75" s="83"/>
      <c r="B75" s="112" t="s">
        <v>293</v>
      </c>
      <c r="C75" s="127" t="s">
        <v>263</v>
      </c>
      <c r="D75" s="113" t="s">
        <v>103</v>
      </c>
      <c r="E75" s="113" t="s">
        <v>321</v>
      </c>
      <c r="F75" s="113" t="s">
        <v>294</v>
      </c>
      <c r="G75" s="91">
        <v>200</v>
      </c>
      <c r="H75" s="91">
        <v>-100</v>
      </c>
      <c r="I75" s="53">
        <f t="shared" si="14"/>
        <v>100</v>
      </c>
      <c r="J75" s="280"/>
      <c r="K75" s="53">
        <f t="shared" si="14"/>
        <v>100</v>
      </c>
    </row>
    <row r="76" spans="1:11" s="175" customFormat="1" ht="19.5" customHeight="1">
      <c r="A76" s="83"/>
      <c r="B76" s="112" t="s">
        <v>241</v>
      </c>
      <c r="C76" s="127" t="s">
        <v>263</v>
      </c>
      <c r="D76" s="113" t="s">
        <v>103</v>
      </c>
      <c r="E76" s="113" t="s">
        <v>321</v>
      </c>
      <c r="F76" s="117" t="s">
        <v>242</v>
      </c>
      <c r="G76" s="91">
        <v>15</v>
      </c>
      <c r="H76" s="91">
        <v>0</v>
      </c>
      <c r="I76" s="53">
        <f t="shared" si="14"/>
        <v>15</v>
      </c>
      <c r="J76" s="280"/>
      <c r="K76" s="53">
        <f t="shared" si="14"/>
        <v>15</v>
      </c>
    </row>
    <row r="77" spans="1:11" s="175" customFormat="1" ht="19.5" customHeight="1">
      <c r="A77" s="83"/>
      <c r="B77" s="112" t="s">
        <v>233</v>
      </c>
      <c r="C77" s="127" t="s">
        <v>263</v>
      </c>
      <c r="D77" s="113" t="s">
        <v>103</v>
      </c>
      <c r="E77" s="113" t="s">
        <v>321</v>
      </c>
      <c r="F77" s="113" t="s">
        <v>234</v>
      </c>
      <c r="G77" s="91">
        <v>15</v>
      </c>
      <c r="H77" s="91">
        <v>0</v>
      </c>
      <c r="I77" s="53">
        <f t="shared" si="14"/>
        <v>15</v>
      </c>
      <c r="J77" s="280"/>
      <c r="K77" s="53">
        <f t="shared" si="14"/>
        <v>15</v>
      </c>
    </row>
    <row r="78" spans="1:11" s="175" customFormat="1" ht="33" customHeight="1">
      <c r="A78" s="233" t="s">
        <v>384</v>
      </c>
      <c r="B78" s="128" t="s">
        <v>385</v>
      </c>
      <c r="C78" s="126" t="s">
        <v>263</v>
      </c>
      <c r="D78" s="82" t="s">
        <v>103</v>
      </c>
      <c r="E78" s="82" t="s">
        <v>302</v>
      </c>
      <c r="F78" s="82" t="s">
        <v>54</v>
      </c>
      <c r="G78" s="54">
        <f>G79</f>
        <v>433.3</v>
      </c>
      <c r="H78" s="54">
        <f>H79</f>
        <v>0</v>
      </c>
      <c r="I78" s="54">
        <f t="shared" si="14"/>
        <v>433.3</v>
      </c>
      <c r="J78" s="280"/>
      <c r="K78" s="54">
        <f t="shared" si="14"/>
        <v>433.3</v>
      </c>
    </row>
    <row r="79" spans="1:11" s="175" customFormat="1" ht="30.75" customHeight="1">
      <c r="A79" s="267"/>
      <c r="B79" s="128" t="s">
        <v>386</v>
      </c>
      <c r="C79" s="126" t="s">
        <v>263</v>
      </c>
      <c r="D79" s="82" t="s">
        <v>103</v>
      </c>
      <c r="E79" s="82" t="s">
        <v>302</v>
      </c>
      <c r="F79" s="82" t="s">
        <v>54</v>
      </c>
      <c r="G79" s="54">
        <v>433.3</v>
      </c>
      <c r="H79" s="54">
        <v>0</v>
      </c>
      <c r="I79" s="54">
        <f t="shared" si="14"/>
        <v>433.3</v>
      </c>
      <c r="J79" s="280"/>
      <c r="K79" s="54">
        <f t="shared" si="14"/>
        <v>433.3</v>
      </c>
    </row>
    <row r="80" spans="1:11" s="175" customFormat="1" ht="18" customHeight="1">
      <c r="A80" s="83"/>
      <c r="B80" s="123" t="s">
        <v>246</v>
      </c>
      <c r="C80" s="127" t="s">
        <v>263</v>
      </c>
      <c r="D80" s="113" t="s">
        <v>103</v>
      </c>
      <c r="E80" s="113" t="s">
        <v>302</v>
      </c>
      <c r="F80" s="113" t="s">
        <v>247</v>
      </c>
      <c r="G80" s="53">
        <v>433.3</v>
      </c>
      <c r="H80" s="53">
        <v>0</v>
      </c>
      <c r="I80" s="53">
        <f t="shared" si="14"/>
        <v>433.3</v>
      </c>
      <c r="J80" s="284"/>
      <c r="K80" s="53">
        <f t="shared" si="14"/>
        <v>433.3</v>
      </c>
    </row>
    <row r="81" spans="1:11" s="165" customFormat="1" ht="15.75">
      <c r="A81" s="82" t="s">
        <v>223</v>
      </c>
      <c r="B81" s="129" t="s">
        <v>264</v>
      </c>
      <c r="C81" s="235" t="s">
        <v>250</v>
      </c>
      <c r="D81" s="268" t="s">
        <v>253</v>
      </c>
      <c r="E81" s="268"/>
      <c r="F81" s="268"/>
      <c r="G81" s="52">
        <f>G82</f>
        <v>1698</v>
      </c>
      <c r="H81" s="52">
        <f>H82</f>
        <v>770.30000000000007</v>
      </c>
      <c r="I81" s="52">
        <f>I82</f>
        <v>2468.3000000000002</v>
      </c>
      <c r="J81" s="279"/>
      <c r="K81" s="52">
        <f>K82</f>
        <v>2468.3000000000002</v>
      </c>
    </row>
    <row r="82" spans="1:11" s="175" customFormat="1" ht="15.75">
      <c r="A82" s="233" t="s">
        <v>282</v>
      </c>
      <c r="B82" s="122" t="s">
        <v>190</v>
      </c>
      <c r="C82" s="235" t="s">
        <v>250</v>
      </c>
      <c r="D82" s="268" t="s">
        <v>261</v>
      </c>
      <c r="E82" s="268"/>
      <c r="F82" s="268"/>
      <c r="G82" s="52">
        <f>G83+G88</f>
        <v>1698</v>
      </c>
      <c r="H82" s="52">
        <f>H83+H88</f>
        <v>770.30000000000007</v>
      </c>
      <c r="I82" s="52">
        <f>I83+I88</f>
        <v>2468.3000000000002</v>
      </c>
      <c r="J82" s="281"/>
      <c r="K82" s="52">
        <f>K83+K88</f>
        <v>2468.3000000000002</v>
      </c>
    </row>
    <row r="83" spans="1:11" s="175" customFormat="1" ht="35.25" customHeight="1">
      <c r="A83" s="233" t="s">
        <v>414</v>
      </c>
      <c r="B83" s="128" t="s">
        <v>449</v>
      </c>
      <c r="C83" s="82" t="s">
        <v>250</v>
      </c>
      <c r="D83" s="82" t="s">
        <v>261</v>
      </c>
      <c r="E83" s="82" t="s">
        <v>323</v>
      </c>
      <c r="F83" s="82"/>
      <c r="G83" s="54">
        <f>G86+G87</f>
        <v>1620.2</v>
      </c>
      <c r="H83" s="54">
        <f>H86+H87</f>
        <v>848.1</v>
      </c>
      <c r="I83" s="54">
        <f>I86+I87</f>
        <v>2468.3000000000002</v>
      </c>
      <c r="J83" s="280"/>
      <c r="K83" s="54">
        <f>K86+K87</f>
        <v>2468.3000000000002</v>
      </c>
    </row>
    <row r="84" spans="1:11" s="175" customFormat="1" ht="34.5" customHeight="1">
      <c r="A84" s="83"/>
      <c r="B84" s="128" t="s">
        <v>388</v>
      </c>
      <c r="C84" s="82" t="s">
        <v>250</v>
      </c>
      <c r="D84" s="82" t="s">
        <v>261</v>
      </c>
      <c r="E84" s="82" t="s">
        <v>323</v>
      </c>
      <c r="F84" s="82" t="s">
        <v>54</v>
      </c>
      <c r="G84" s="54">
        <f>G85</f>
        <v>1620.2</v>
      </c>
      <c r="H84" s="54">
        <f>H85</f>
        <v>848.1</v>
      </c>
      <c r="I84" s="54">
        <f>I85</f>
        <v>2468.3000000000002</v>
      </c>
      <c r="J84" s="280"/>
      <c r="K84" s="54">
        <f>K85</f>
        <v>2468.3000000000002</v>
      </c>
    </row>
    <row r="85" spans="1:11" s="175" customFormat="1" ht="31.5">
      <c r="A85" s="233"/>
      <c r="B85" s="123" t="s">
        <v>265</v>
      </c>
      <c r="C85" s="113" t="s">
        <v>250</v>
      </c>
      <c r="D85" s="113" t="s">
        <v>261</v>
      </c>
      <c r="E85" s="113" t="s">
        <v>323</v>
      </c>
      <c r="F85" s="113"/>
      <c r="G85" s="53">
        <f>G86+G87</f>
        <v>1620.2</v>
      </c>
      <c r="H85" s="53">
        <f>H86+H87</f>
        <v>848.1</v>
      </c>
      <c r="I85" s="53">
        <f>G85+H85</f>
        <v>2468.3000000000002</v>
      </c>
      <c r="J85" s="280"/>
      <c r="K85" s="53">
        <f>I85+J85</f>
        <v>2468.3000000000002</v>
      </c>
    </row>
    <row r="86" spans="1:11" s="175" customFormat="1" ht="24.75" customHeight="1">
      <c r="A86" s="233"/>
      <c r="B86" s="123" t="s">
        <v>271</v>
      </c>
      <c r="C86" s="113" t="s">
        <v>250</v>
      </c>
      <c r="D86" s="113" t="s">
        <v>261</v>
      </c>
      <c r="E86" s="113" t="s">
        <v>323</v>
      </c>
      <c r="F86" s="113" t="s">
        <v>266</v>
      </c>
      <c r="G86" s="91">
        <v>1244.4000000000001</v>
      </c>
      <c r="H86" s="91">
        <v>651.1</v>
      </c>
      <c r="I86" s="53">
        <f t="shared" ref="I86:K90" si="15">G86+H86</f>
        <v>1895.5</v>
      </c>
      <c r="J86" s="280"/>
      <c r="K86" s="53">
        <f t="shared" si="15"/>
        <v>1895.5</v>
      </c>
    </row>
    <row r="87" spans="1:11" s="175" customFormat="1" ht="36.75" customHeight="1">
      <c r="A87" s="83"/>
      <c r="B87" s="123" t="s">
        <v>272</v>
      </c>
      <c r="C87" s="113" t="s">
        <v>250</v>
      </c>
      <c r="D87" s="113" t="s">
        <v>261</v>
      </c>
      <c r="E87" s="113" t="s">
        <v>323</v>
      </c>
      <c r="F87" s="113" t="s">
        <v>267</v>
      </c>
      <c r="G87" s="91">
        <v>375.8</v>
      </c>
      <c r="H87" s="91">
        <v>197</v>
      </c>
      <c r="I87" s="53">
        <f t="shared" si="15"/>
        <v>572.79999999999995</v>
      </c>
      <c r="J87" s="280"/>
      <c r="K87" s="53">
        <f t="shared" si="15"/>
        <v>572.79999999999995</v>
      </c>
    </row>
    <row r="88" spans="1:11" s="175" customFormat="1" ht="39.75" customHeight="1">
      <c r="A88" s="83"/>
      <c r="B88" s="133" t="s">
        <v>265</v>
      </c>
      <c r="C88" s="113" t="s">
        <v>250</v>
      </c>
      <c r="D88" s="113" t="s">
        <v>261</v>
      </c>
      <c r="E88" s="113" t="s">
        <v>303</v>
      </c>
      <c r="F88" s="113"/>
      <c r="G88" s="53">
        <f>G89+G90</f>
        <v>77.8</v>
      </c>
      <c r="H88" s="53">
        <f>H89+H90</f>
        <v>-77.8</v>
      </c>
      <c r="I88" s="53">
        <f t="shared" si="15"/>
        <v>0</v>
      </c>
      <c r="J88" s="280"/>
      <c r="K88" s="53">
        <f t="shared" si="15"/>
        <v>0</v>
      </c>
    </row>
    <row r="89" spans="1:11" s="175" customFormat="1" ht="47.25">
      <c r="A89" s="83"/>
      <c r="B89" s="133" t="s">
        <v>322</v>
      </c>
      <c r="C89" s="113" t="s">
        <v>250</v>
      </c>
      <c r="D89" s="113" t="s">
        <v>261</v>
      </c>
      <c r="E89" s="113" t="s">
        <v>303</v>
      </c>
      <c r="F89" s="113" t="s">
        <v>266</v>
      </c>
      <c r="G89" s="91">
        <v>59.8</v>
      </c>
      <c r="H89" s="91">
        <v>-59.8</v>
      </c>
      <c r="I89" s="53">
        <f t="shared" si="15"/>
        <v>0</v>
      </c>
      <c r="J89" s="280"/>
      <c r="K89" s="53">
        <f t="shared" si="15"/>
        <v>0</v>
      </c>
    </row>
    <row r="90" spans="1:11" s="175" customFormat="1" ht="63">
      <c r="A90" s="83"/>
      <c r="B90" s="134" t="s">
        <v>305</v>
      </c>
      <c r="C90" s="113" t="s">
        <v>250</v>
      </c>
      <c r="D90" s="113" t="s">
        <v>261</v>
      </c>
      <c r="E90" s="113" t="s">
        <v>303</v>
      </c>
      <c r="F90" s="113" t="s">
        <v>267</v>
      </c>
      <c r="G90" s="91">
        <v>18</v>
      </c>
      <c r="H90" s="91">
        <v>-18</v>
      </c>
      <c r="I90" s="53">
        <f t="shared" si="15"/>
        <v>0</v>
      </c>
      <c r="J90" s="280"/>
      <c r="K90" s="53">
        <f t="shared" si="15"/>
        <v>0</v>
      </c>
    </row>
    <row r="91" spans="1:11" s="175" customFormat="1" ht="15.75">
      <c r="A91" s="233">
        <v>8</v>
      </c>
      <c r="B91" s="115" t="s">
        <v>447</v>
      </c>
      <c r="C91" s="82" t="s">
        <v>269</v>
      </c>
      <c r="D91" s="82" t="s">
        <v>269</v>
      </c>
      <c r="E91" s="113"/>
      <c r="F91" s="82" t="s">
        <v>54</v>
      </c>
      <c r="G91" s="52">
        <f>G92</f>
        <v>34</v>
      </c>
      <c r="H91" s="52">
        <f>H92</f>
        <v>217</v>
      </c>
      <c r="I91" s="52">
        <f>G91+H91</f>
        <v>251</v>
      </c>
      <c r="J91" s="280"/>
      <c r="K91" s="52">
        <f>I91+J91</f>
        <v>251</v>
      </c>
    </row>
    <row r="92" spans="1:11" s="175" customFormat="1" ht="15.75">
      <c r="A92" s="233" t="s">
        <v>270</v>
      </c>
      <c r="B92" s="112" t="s">
        <v>268</v>
      </c>
      <c r="C92" s="113" t="s">
        <v>269</v>
      </c>
      <c r="D92" s="113" t="s">
        <v>269</v>
      </c>
      <c r="E92" s="113" t="s">
        <v>249</v>
      </c>
      <c r="F92" s="113"/>
      <c r="G92" s="84">
        <v>34</v>
      </c>
      <c r="H92" s="84">
        <v>217</v>
      </c>
      <c r="I92" s="84">
        <f>G92+H92</f>
        <v>251</v>
      </c>
      <c r="J92" s="280"/>
      <c r="K92" s="84">
        <f>I92</f>
        <v>251</v>
      </c>
    </row>
    <row r="93" spans="1:11" s="165" customFormat="1" ht="15.75">
      <c r="A93" s="83"/>
      <c r="B93" s="328" t="s">
        <v>193</v>
      </c>
      <c r="C93" s="328"/>
      <c r="D93" s="328"/>
      <c r="E93" s="328"/>
      <c r="F93" s="328"/>
      <c r="G93" s="52">
        <f>G7+G40+G45+G60+G70+G81+G91</f>
        <v>5046.7</v>
      </c>
      <c r="H93" s="52">
        <f t="shared" ref="H93:J93" si="16">H7+H40+H45+H60+H70+H81+H91</f>
        <v>445.00000000000011</v>
      </c>
      <c r="I93" s="52">
        <f t="shared" si="16"/>
        <v>5491.7</v>
      </c>
      <c r="J93" s="52">
        <f t="shared" si="16"/>
        <v>0</v>
      </c>
      <c r="K93" s="52">
        <f>K7+K40+K45+K60+K70+K81+K91</f>
        <v>5496.4269999999997</v>
      </c>
    </row>
  </sheetData>
  <mergeCells count="23">
    <mergeCell ref="A2:K2"/>
    <mergeCell ref="D1:K1"/>
    <mergeCell ref="I4:I5"/>
    <mergeCell ref="F26:F27"/>
    <mergeCell ref="G26:G27"/>
    <mergeCell ref="H26:H27"/>
    <mergeCell ref="I26:I27"/>
    <mergeCell ref="F4:F5"/>
    <mergeCell ref="G4:G5"/>
    <mergeCell ref="H4:H5"/>
    <mergeCell ref="A4:A5"/>
    <mergeCell ref="B4:B5"/>
    <mergeCell ref="C4:C5"/>
    <mergeCell ref="A26:A27"/>
    <mergeCell ref="B26:B27"/>
    <mergeCell ref="C26:C27"/>
    <mergeCell ref="D4:D5"/>
    <mergeCell ref="E4:E5"/>
    <mergeCell ref="B93:F93"/>
    <mergeCell ref="K4:K5"/>
    <mergeCell ref="K26:K27"/>
    <mergeCell ref="D26:D27"/>
    <mergeCell ref="E26:E27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02"/>
  <sheetViews>
    <sheetView view="pageBreakPreview" topLeftCell="A90" zoomScaleNormal="100" zoomScaleSheetLayoutView="100" workbookViewId="0">
      <selection activeCell="G52" sqref="G52"/>
    </sheetView>
  </sheetViews>
  <sheetFormatPr defaultRowHeight="103.5" customHeight="1"/>
  <cols>
    <col min="1" max="1" width="6.7109375" style="183" customWidth="1"/>
    <col min="2" max="2" width="74.28515625" style="182" customWidth="1"/>
    <col min="3" max="3" width="9.5703125" style="216" customWidth="1"/>
    <col min="4" max="4" width="11" style="184" customWidth="1"/>
    <col min="5" max="5" width="13.85546875" style="184" customWidth="1"/>
    <col min="6" max="6" width="17.140625" style="184" customWidth="1"/>
    <col min="7" max="7" width="10.140625" style="184" customWidth="1"/>
    <col min="8" max="8" width="11.28515625" style="184" hidden="1" customWidth="1"/>
    <col min="9" max="9" width="12.7109375" style="184" customWidth="1"/>
    <col min="10" max="10" width="15.42578125" style="184" customWidth="1"/>
    <col min="11" max="11" width="0.28515625" style="185" hidden="1" customWidth="1"/>
    <col min="12" max="12" width="11.7109375" style="185" bestFit="1" customWidth="1"/>
    <col min="13" max="257" width="9.140625" style="185"/>
    <col min="258" max="258" width="3.5703125" style="185" customWidth="1"/>
    <col min="259" max="259" width="40.85546875" style="185" customWidth="1"/>
    <col min="260" max="260" width="5.140625" style="185" customWidth="1"/>
    <col min="261" max="262" width="4.28515625" style="185" customWidth="1"/>
    <col min="263" max="263" width="8.5703125" style="185" customWidth="1"/>
    <col min="264" max="264" width="6.7109375" style="185" customWidth="1"/>
    <col min="265" max="265" width="11.28515625" style="185" customWidth="1"/>
    <col min="266" max="266" width="12.28515625" style="185" customWidth="1"/>
    <col min="267" max="513" width="9.140625" style="185"/>
    <col min="514" max="514" width="3.5703125" style="185" customWidth="1"/>
    <col min="515" max="515" width="40.85546875" style="185" customWidth="1"/>
    <col min="516" max="516" width="5.140625" style="185" customWidth="1"/>
    <col min="517" max="518" width="4.28515625" style="185" customWidth="1"/>
    <col min="519" max="519" width="8.5703125" style="185" customWidth="1"/>
    <col min="520" max="520" width="6.7109375" style="185" customWidth="1"/>
    <col min="521" max="521" width="11.28515625" style="185" customWidth="1"/>
    <col min="522" max="522" width="12.28515625" style="185" customWidth="1"/>
    <col min="523" max="769" width="9.140625" style="185"/>
    <col min="770" max="770" width="3.5703125" style="185" customWidth="1"/>
    <col min="771" max="771" width="40.85546875" style="185" customWidth="1"/>
    <col min="772" max="772" width="5.140625" style="185" customWidth="1"/>
    <col min="773" max="774" width="4.28515625" style="185" customWidth="1"/>
    <col min="775" max="775" width="8.5703125" style="185" customWidth="1"/>
    <col min="776" max="776" width="6.7109375" style="185" customWidth="1"/>
    <col min="777" max="777" width="11.28515625" style="185" customWidth="1"/>
    <col min="778" max="778" width="12.28515625" style="185" customWidth="1"/>
    <col min="779" max="1025" width="9.140625" style="185"/>
    <col min="1026" max="1026" width="3.5703125" style="185" customWidth="1"/>
    <col min="1027" max="1027" width="40.85546875" style="185" customWidth="1"/>
    <col min="1028" max="1028" width="5.140625" style="185" customWidth="1"/>
    <col min="1029" max="1030" width="4.28515625" style="185" customWidth="1"/>
    <col min="1031" max="1031" width="8.5703125" style="185" customWidth="1"/>
    <col min="1032" max="1032" width="6.7109375" style="185" customWidth="1"/>
    <col min="1033" max="1033" width="11.28515625" style="185" customWidth="1"/>
    <col min="1034" max="1034" width="12.28515625" style="185" customWidth="1"/>
    <col min="1035" max="1281" width="9.140625" style="185"/>
    <col min="1282" max="1282" width="3.5703125" style="185" customWidth="1"/>
    <col min="1283" max="1283" width="40.85546875" style="185" customWidth="1"/>
    <col min="1284" max="1284" width="5.140625" style="185" customWidth="1"/>
    <col min="1285" max="1286" width="4.28515625" style="185" customWidth="1"/>
    <col min="1287" max="1287" width="8.5703125" style="185" customWidth="1"/>
    <col min="1288" max="1288" width="6.7109375" style="185" customWidth="1"/>
    <col min="1289" max="1289" width="11.28515625" style="185" customWidth="1"/>
    <col min="1290" max="1290" width="12.28515625" style="185" customWidth="1"/>
    <col min="1291" max="1537" width="9.140625" style="185"/>
    <col min="1538" max="1538" width="3.5703125" style="185" customWidth="1"/>
    <col min="1539" max="1539" width="40.85546875" style="185" customWidth="1"/>
    <col min="1540" max="1540" width="5.140625" style="185" customWidth="1"/>
    <col min="1541" max="1542" width="4.28515625" style="185" customWidth="1"/>
    <col min="1543" max="1543" width="8.5703125" style="185" customWidth="1"/>
    <col min="1544" max="1544" width="6.7109375" style="185" customWidth="1"/>
    <col min="1545" max="1545" width="11.28515625" style="185" customWidth="1"/>
    <col min="1546" max="1546" width="12.28515625" style="185" customWidth="1"/>
    <col min="1547" max="1793" width="9.140625" style="185"/>
    <col min="1794" max="1794" width="3.5703125" style="185" customWidth="1"/>
    <col min="1795" max="1795" width="40.85546875" style="185" customWidth="1"/>
    <col min="1796" max="1796" width="5.140625" style="185" customWidth="1"/>
    <col min="1797" max="1798" width="4.28515625" style="185" customWidth="1"/>
    <col min="1799" max="1799" width="8.5703125" style="185" customWidth="1"/>
    <col min="1800" max="1800" width="6.7109375" style="185" customWidth="1"/>
    <col min="1801" max="1801" width="11.28515625" style="185" customWidth="1"/>
    <col min="1802" max="1802" width="12.28515625" style="185" customWidth="1"/>
    <col min="1803" max="2049" width="9.140625" style="185"/>
    <col min="2050" max="2050" width="3.5703125" style="185" customWidth="1"/>
    <col min="2051" max="2051" width="40.85546875" style="185" customWidth="1"/>
    <col min="2052" max="2052" width="5.140625" style="185" customWidth="1"/>
    <col min="2053" max="2054" width="4.28515625" style="185" customWidth="1"/>
    <col min="2055" max="2055" width="8.5703125" style="185" customWidth="1"/>
    <col min="2056" max="2056" width="6.7109375" style="185" customWidth="1"/>
    <col min="2057" max="2057" width="11.28515625" style="185" customWidth="1"/>
    <col min="2058" max="2058" width="12.28515625" style="185" customWidth="1"/>
    <col min="2059" max="2305" width="9.140625" style="185"/>
    <col min="2306" max="2306" width="3.5703125" style="185" customWidth="1"/>
    <col min="2307" max="2307" width="40.85546875" style="185" customWidth="1"/>
    <col min="2308" max="2308" width="5.140625" style="185" customWidth="1"/>
    <col min="2309" max="2310" width="4.28515625" style="185" customWidth="1"/>
    <col min="2311" max="2311" width="8.5703125" style="185" customWidth="1"/>
    <col min="2312" max="2312" width="6.7109375" style="185" customWidth="1"/>
    <col min="2313" max="2313" width="11.28515625" style="185" customWidth="1"/>
    <col min="2314" max="2314" width="12.28515625" style="185" customWidth="1"/>
    <col min="2315" max="2561" width="9.140625" style="185"/>
    <col min="2562" max="2562" width="3.5703125" style="185" customWidth="1"/>
    <col min="2563" max="2563" width="40.85546875" style="185" customWidth="1"/>
    <col min="2564" max="2564" width="5.140625" style="185" customWidth="1"/>
    <col min="2565" max="2566" width="4.28515625" style="185" customWidth="1"/>
    <col min="2567" max="2567" width="8.5703125" style="185" customWidth="1"/>
    <col min="2568" max="2568" width="6.7109375" style="185" customWidth="1"/>
    <col min="2569" max="2569" width="11.28515625" style="185" customWidth="1"/>
    <col min="2570" max="2570" width="12.28515625" style="185" customWidth="1"/>
    <col min="2571" max="2817" width="9.140625" style="185"/>
    <col min="2818" max="2818" width="3.5703125" style="185" customWidth="1"/>
    <col min="2819" max="2819" width="40.85546875" style="185" customWidth="1"/>
    <col min="2820" max="2820" width="5.140625" style="185" customWidth="1"/>
    <col min="2821" max="2822" width="4.28515625" style="185" customWidth="1"/>
    <col min="2823" max="2823" width="8.5703125" style="185" customWidth="1"/>
    <col min="2824" max="2824" width="6.7109375" style="185" customWidth="1"/>
    <col min="2825" max="2825" width="11.28515625" style="185" customWidth="1"/>
    <col min="2826" max="2826" width="12.28515625" style="185" customWidth="1"/>
    <col min="2827" max="3073" width="9.140625" style="185"/>
    <col min="3074" max="3074" width="3.5703125" style="185" customWidth="1"/>
    <col min="3075" max="3075" width="40.85546875" style="185" customWidth="1"/>
    <col min="3076" max="3076" width="5.140625" style="185" customWidth="1"/>
    <col min="3077" max="3078" width="4.28515625" style="185" customWidth="1"/>
    <col min="3079" max="3079" width="8.5703125" style="185" customWidth="1"/>
    <col min="3080" max="3080" width="6.7109375" style="185" customWidth="1"/>
    <col min="3081" max="3081" width="11.28515625" style="185" customWidth="1"/>
    <col min="3082" max="3082" width="12.28515625" style="185" customWidth="1"/>
    <col min="3083" max="3329" width="9.140625" style="185"/>
    <col min="3330" max="3330" width="3.5703125" style="185" customWidth="1"/>
    <col min="3331" max="3331" width="40.85546875" style="185" customWidth="1"/>
    <col min="3332" max="3332" width="5.140625" style="185" customWidth="1"/>
    <col min="3333" max="3334" width="4.28515625" style="185" customWidth="1"/>
    <col min="3335" max="3335" width="8.5703125" style="185" customWidth="1"/>
    <col min="3336" max="3336" width="6.7109375" style="185" customWidth="1"/>
    <col min="3337" max="3337" width="11.28515625" style="185" customWidth="1"/>
    <col min="3338" max="3338" width="12.28515625" style="185" customWidth="1"/>
    <col min="3339" max="3585" width="9.140625" style="185"/>
    <col min="3586" max="3586" width="3.5703125" style="185" customWidth="1"/>
    <col min="3587" max="3587" width="40.85546875" style="185" customWidth="1"/>
    <col min="3588" max="3588" width="5.140625" style="185" customWidth="1"/>
    <col min="3589" max="3590" width="4.28515625" style="185" customWidth="1"/>
    <col min="3591" max="3591" width="8.5703125" style="185" customWidth="1"/>
    <col min="3592" max="3592" width="6.7109375" style="185" customWidth="1"/>
    <col min="3593" max="3593" width="11.28515625" style="185" customWidth="1"/>
    <col min="3594" max="3594" width="12.28515625" style="185" customWidth="1"/>
    <col min="3595" max="3841" width="9.140625" style="185"/>
    <col min="3842" max="3842" width="3.5703125" style="185" customWidth="1"/>
    <col min="3843" max="3843" width="40.85546875" style="185" customWidth="1"/>
    <col min="3844" max="3844" width="5.140625" style="185" customWidth="1"/>
    <col min="3845" max="3846" width="4.28515625" style="185" customWidth="1"/>
    <col min="3847" max="3847" width="8.5703125" style="185" customWidth="1"/>
    <col min="3848" max="3848" width="6.7109375" style="185" customWidth="1"/>
    <col min="3849" max="3849" width="11.28515625" style="185" customWidth="1"/>
    <col min="3850" max="3850" width="12.28515625" style="185" customWidth="1"/>
    <col min="3851" max="4097" width="9.140625" style="185"/>
    <col min="4098" max="4098" width="3.5703125" style="185" customWidth="1"/>
    <col min="4099" max="4099" width="40.85546875" style="185" customWidth="1"/>
    <col min="4100" max="4100" width="5.140625" style="185" customWidth="1"/>
    <col min="4101" max="4102" width="4.28515625" style="185" customWidth="1"/>
    <col min="4103" max="4103" width="8.5703125" style="185" customWidth="1"/>
    <col min="4104" max="4104" width="6.7109375" style="185" customWidth="1"/>
    <col min="4105" max="4105" width="11.28515625" style="185" customWidth="1"/>
    <col min="4106" max="4106" width="12.28515625" style="185" customWidth="1"/>
    <col min="4107" max="4353" width="9.140625" style="185"/>
    <col min="4354" max="4354" width="3.5703125" style="185" customWidth="1"/>
    <col min="4355" max="4355" width="40.85546875" style="185" customWidth="1"/>
    <col min="4356" max="4356" width="5.140625" style="185" customWidth="1"/>
    <col min="4357" max="4358" width="4.28515625" style="185" customWidth="1"/>
    <col min="4359" max="4359" width="8.5703125" style="185" customWidth="1"/>
    <col min="4360" max="4360" width="6.7109375" style="185" customWidth="1"/>
    <col min="4361" max="4361" width="11.28515625" style="185" customWidth="1"/>
    <col min="4362" max="4362" width="12.28515625" style="185" customWidth="1"/>
    <col min="4363" max="4609" width="9.140625" style="185"/>
    <col min="4610" max="4610" width="3.5703125" style="185" customWidth="1"/>
    <col min="4611" max="4611" width="40.85546875" style="185" customWidth="1"/>
    <col min="4612" max="4612" width="5.140625" style="185" customWidth="1"/>
    <col min="4613" max="4614" width="4.28515625" style="185" customWidth="1"/>
    <col min="4615" max="4615" width="8.5703125" style="185" customWidth="1"/>
    <col min="4616" max="4616" width="6.7109375" style="185" customWidth="1"/>
    <col min="4617" max="4617" width="11.28515625" style="185" customWidth="1"/>
    <col min="4618" max="4618" width="12.28515625" style="185" customWidth="1"/>
    <col min="4619" max="4865" width="9.140625" style="185"/>
    <col min="4866" max="4866" width="3.5703125" style="185" customWidth="1"/>
    <col min="4867" max="4867" width="40.85546875" style="185" customWidth="1"/>
    <col min="4868" max="4868" width="5.140625" style="185" customWidth="1"/>
    <col min="4869" max="4870" width="4.28515625" style="185" customWidth="1"/>
    <col min="4871" max="4871" width="8.5703125" style="185" customWidth="1"/>
    <col min="4872" max="4872" width="6.7109375" style="185" customWidth="1"/>
    <col min="4873" max="4873" width="11.28515625" style="185" customWidth="1"/>
    <col min="4874" max="4874" width="12.28515625" style="185" customWidth="1"/>
    <col min="4875" max="5121" width="9.140625" style="185"/>
    <col min="5122" max="5122" width="3.5703125" style="185" customWidth="1"/>
    <col min="5123" max="5123" width="40.85546875" style="185" customWidth="1"/>
    <col min="5124" max="5124" width="5.140625" style="185" customWidth="1"/>
    <col min="5125" max="5126" width="4.28515625" style="185" customWidth="1"/>
    <col min="5127" max="5127" width="8.5703125" style="185" customWidth="1"/>
    <col min="5128" max="5128" width="6.7109375" style="185" customWidth="1"/>
    <col min="5129" max="5129" width="11.28515625" style="185" customWidth="1"/>
    <col min="5130" max="5130" width="12.28515625" style="185" customWidth="1"/>
    <col min="5131" max="5377" width="9.140625" style="185"/>
    <col min="5378" max="5378" width="3.5703125" style="185" customWidth="1"/>
    <col min="5379" max="5379" width="40.85546875" style="185" customWidth="1"/>
    <col min="5380" max="5380" width="5.140625" style="185" customWidth="1"/>
    <col min="5381" max="5382" width="4.28515625" style="185" customWidth="1"/>
    <col min="5383" max="5383" width="8.5703125" style="185" customWidth="1"/>
    <col min="5384" max="5384" width="6.7109375" style="185" customWidth="1"/>
    <col min="5385" max="5385" width="11.28515625" style="185" customWidth="1"/>
    <col min="5386" max="5386" width="12.28515625" style="185" customWidth="1"/>
    <col min="5387" max="5633" width="9.140625" style="185"/>
    <col min="5634" max="5634" width="3.5703125" style="185" customWidth="1"/>
    <col min="5635" max="5635" width="40.85546875" style="185" customWidth="1"/>
    <col min="5636" max="5636" width="5.140625" style="185" customWidth="1"/>
    <col min="5637" max="5638" width="4.28515625" style="185" customWidth="1"/>
    <col min="5639" max="5639" width="8.5703125" style="185" customWidth="1"/>
    <col min="5640" max="5640" width="6.7109375" style="185" customWidth="1"/>
    <col min="5641" max="5641" width="11.28515625" style="185" customWidth="1"/>
    <col min="5642" max="5642" width="12.28515625" style="185" customWidth="1"/>
    <col min="5643" max="5889" width="9.140625" style="185"/>
    <col min="5890" max="5890" width="3.5703125" style="185" customWidth="1"/>
    <col min="5891" max="5891" width="40.85546875" style="185" customWidth="1"/>
    <col min="5892" max="5892" width="5.140625" style="185" customWidth="1"/>
    <col min="5893" max="5894" width="4.28515625" style="185" customWidth="1"/>
    <col min="5895" max="5895" width="8.5703125" style="185" customWidth="1"/>
    <col min="5896" max="5896" width="6.7109375" style="185" customWidth="1"/>
    <col min="5897" max="5897" width="11.28515625" style="185" customWidth="1"/>
    <col min="5898" max="5898" width="12.28515625" style="185" customWidth="1"/>
    <col min="5899" max="6145" width="9.140625" style="185"/>
    <col min="6146" max="6146" width="3.5703125" style="185" customWidth="1"/>
    <col min="6147" max="6147" width="40.85546875" style="185" customWidth="1"/>
    <col min="6148" max="6148" width="5.140625" style="185" customWidth="1"/>
    <col min="6149" max="6150" width="4.28515625" style="185" customWidth="1"/>
    <col min="6151" max="6151" width="8.5703125" style="185" customWidth="1"/>
    <col min="6152" max="6152" width="6.7109375" style="185" customWidth="1"/>
    <col min="6153" max="6153" width="11.28515625" style="185" customWidth="1"/>
    <col min="6154" max="6154" width="12.28515625" style="185" customWidth="1"/>
    <col min="6155" max="6401" width="9.140625" style="185"/>
    <col min="6402" max="6402" width="3.5703125" style="185" customWidth="1"/>
    <col min="6403" max="6403" width="40.85546875" style="185" customWidth="1"/>
    <col min="6404" max="6404" width="5.140625" style="185" customWidth="1"/>
    <col min="6405" max="6406" width="4.28515625" style="185" customWidth="1"/>
    <col min="6407" max="6407" width="8.5703125" style="185" customWidth="1"/>
    <col min="6408" max="6408" width="6.7109375" style="185" customWidth="1"/>
    <col min="6409" max="6409" width="11.28515625" style="185" customWidth="1"/>
    <col min="6410" max="6410" width="12.28515625" style="185" customWidth="1"/>
    <col min="6411" max="6657" width="9.140625" style="185"/>
    <col min="6658" max="6658" width="3.5703125" style="185" customWidth="1"/>
    <col min="6659" max="6659" width="40.85546875" style="185" customWidth="1"/>
    <col min="6660" max="6660" width="5.140625" style="185" customWidth="1"/>
    <col min="6661" max="6662" width="4.28515625" style="185" customWidth="1"/>
    <col min="6663" max="6663" width="8.5703125" style="185" customWidth="1"/>
    <col min="6664" max="6664" width="6.7109375" style="185" customWidth="1"/>
    <col min="6665" max="6665" width="11.28515625" style="185" customWidth="1"/>
    <col min="6666" max="6666" width="12.28515625" style="185" customWidth="1"/>
    <col min="6667" max="6913" width="9.140625" style="185"/>
    <col min="6914" max="6914" width="3.5703125" style="185" customWidth="1"/>
    <col min="6915" max="6915" width="40.85546875" style="185" customWidth="1"/>
    <col min="6916" max="6916" width="5.140625" style="185" customWidth="1"/>
    <col min="6917" max="6918" width="4.28515625" style="185" customWidth="1"/>
    <col min="6919" max="6919" width="8.5703125" style="185" customWidth="1"/>
    <col min="6920" max="6920" width="6.7109375" style="185" customWidth="1"/>
    <col min="6921" max="6921" width="11.28515625" style="185" customWidth="1"/>
    <col min="6922" max="6922" width="12.28515625" style="185" customWidth="1"/>
    <col min="6923" max="7169" width="9.140625" style="185"/>
    <col min="7170" max="7170" width="3.5703125" style="185" customWidth="1"/>
    <col min="7171" max="7171" width="40.85546875" style="185" customWidth="1"/>
    <col min="7172" max="7172" width="5.140625" style="185" customWidth="1"/>
    <col min="7173" max="7174" width="4.28515625" style="185" customWidth="1"/>
    <col min="7175" max="7175" width="8.5703125" style="185" customWidth="1"/>
    <col min="7176" max="7176" width="6.7109375" style="185" customWidth="1"/>
    <col min="7177" max="7177" width="11.28515625" style="185" customWidth="1"/>
    <col min="7178" max="7178" width="12.28515625" style="185" customWidth="1"/>
    <col min="7179" max="7425" width="9.140625" style="185"/>
    <col min="7426" max="7426" width="3.5703125" style="185" customWidth="1"/>
    <col min="7427" max="7427" width="40.85546875" style="185" customWidth="1"/>
    <col min="7428" max="7428" width="5.140625" style="185" customWidth="1"/>
    <col min="7429" max="7430" width="4.28515625" style="185" customWidth="1"/>
    <col min="7431" max="7431" width="8.5703125" style="185" customWidth="1"/>
    <col min="7432" max="7432" width="6.7109375" style="185" customWidth="1"/>
    <col min="7433" max="7433" width="11.28515625" style="185" customWidth="1"/>
    <col min="7434" max="7434" width="12.28515625" style="185" customWidth="1"/>
    <col min="7435" max="7681" width="9.140625" style="185"/>
    <col min="7682" max="7682" width="3.5703125" style="185" customWidth="1"/>
    <col min="7683" max="7683" width="40.85546875" style="185" customWidth="1"/>
    <col min="7684" max="7684" width="5.140625" style="185" customWidth="1"/>
    <col min="7685" max="7686" width="4.28515625" style="185" customWidth="1"/>
    <col min="7687" max="7687" width="8.5703125" style="185" customWidth="1"/>
    <col min="7688" max="7688" width="6.7109375" style="185" customWidth="1"/>
    <col min="7689" max="7689" width="11.28515625" style="185" customWidth="1"/>
    <col min="7690" max="7690" width="12.28515625" style="185" customWidth="1"/>
    <col min="7691" max="7937" width="9.140625" style="185"/>
    <col min="7938" max="7938" width="3.5703125" style="185" customWidth="1"/>
    <col min="7939" max="7939" width="40.85546875" style="185" customWidth="1"/>
    <col min="7940" max="7940" width="5.140625" style="185" customWidth="1"/>
    <col min="7941" max="7942" width="4.28515625" style="185" customWidth="1"/>
    <col min="7943" max="7943" width="8.5703125" style="185" customWidth="1"/>
    <col min="7944" max="7944" width="6.7109375" style="185" customWidth="1"/>
    <col min="7945" max="7945" width="11.28515625" style="185" customWidth="1"/>
    <col min="7946" max="7946" width="12.28515625" style="185" customWidth="1"/>
    <col min="7947" max="8193" width="9.140625" style="185"/>
    <col min="8194" max="8194" width="3.5703125" style="185" customWidth="1"/>
    <col min="8195" max="8195" width="40.85546875" style="185" customWidth="1"/>
    <col min="8196" max="8196" width="5.140625" style="185" customWidth="1"/>
    <col min="8197" max="8198" width="4.28515625" style="185" customWidth="1"/>
    <col min="8199" max="8199" width="8.5703125" style="185" customWidth="1"/>
    <col min="8200" max="8200" width="6.7109375" style="185" customWidth="1"/>
    <col min="8201" max="8201" width="11.28515625" style="185" customWidth="1"/>
    <col min="8202" max="8202" width="12.28515625" style="185" customWidth="1"/>
    <col min="8203" max="8449" width="9.140625" style="185"/>
    <col min="8450" max="8450" width="3.5703125" style="185" customWidth="1"/>
    <col min="8451" max="8451" width="40.85546875" style="185" customWidth="1"/>
    <col min="8452" max="8452" width="5.140625" style="185" customWidth="1"/>
    <col min="8453" max="8454" width="4.28515625" style="185" customWidth="1"/>
    <col min="8455" max="8455" width="8.5703125" style="185" customWidth="1"/>
    <col min="8456" max="8456" width="6.7109375" style="185" customWidth="1"/>
    <col min="8457" max="8457" width="11.28515625" style="185" customWidth="1"/>
    <col min="8458" max="8458" width="12.28515625" style="185" customWidth="1"/>
    <col min="8459" max="8705" width="9.140625" style="185"/>
    <col min="8706" max="8706" width="3.5703125" style="185" customWidth="1"/>
    <col min="8707" max="8707" width="40.85546875" style="185" customWidth="1"/>
    <col min="8708" max="8708" width="5.140625" style="185" customWidth="1"/>
    <col min="8709" max="8710" width="4.28515625" style="185" customWidth="1"/>
    <col min="8711" max="8711" width="8.5703125" style="185" customWidth="1"/>
    <col min="8712" max="8712" width="6.7109375" style="185" customWidth="1"/>
    <col min="8713" max="8713" width="11.28515625" style="185" customWidth="1"/>
    <col min="8714" max="8714" width="12.28515625" style="185" customWidth="1"/>
    <col min="8715" max="8961" width="9.140625" style="185"/>
    <col min="8962" max="8962" width="3.5703125" style="185" customWidth="1"/>
    <col min="8963" max="8963" width="40.85546875" style="185" customWidth="1"/>
    <col min="8964" max="8964" width="5.140625" style="185" customWidth="1"/>
    <col min="8965" max="8966" width="4.28515625" style="185" customWidth="1"/>
    <col min="8967" max="8967" width="8.5703125" style="185" customWidth="1"/>
    <col min="8968" max="8968" width="6.7109375" style="185" customWidth="1"/>
    <col min="8969" max="8969" width="11.28515625" style="185" customWidth="1"/>
    <col min="8970" max="8970" width="12.28515625" style="185" customWidth="1"/>
    <col min="8971" max="9217" width="9.140625" style="185"/>
    <col min="9218" max="9218" width="3.5703125" style="185" customWidth="1"/>
    <col min="9219" max="9219" width="40.85546875" style="185" customWidth="1"/>
    <col min="9220" max="9220" width="5.140625" style="185" customWidth="1"/>
    <col min="9221" max="9222" width="4.28515625" style="185" customWidth="1"/>
    <col min="9223" max="9223" width="8.5703125" style="185" customWidth="1"/>
    <col min="9224" max="9224" width="6.7109375" style="185" customWidth="1"/>
    <col min="9225" max="9225" width="11.28515625" style="185" customWidth="1"/>
    <col min="9226" max="9226" width="12.28515625" style="185" customWidth="1"/>
    <col min="9227" max="9473" width="9.140625" style="185"/>
    <col min="9474" max="9474" width="3.5703125" style="185" customWidth="1"/>
    <col min="9475" max="9475" width="40.85546875" style="185" customWidth="1"/>
    <col min="9476" max="9476" width="5.140625" style="185" customWidth="1"/>
    <col min="9477" max="9478" width="4.28515625" style="185" customWidth="1"/>
    <col min="9479" max="9479" width="8.5703125" style="185" customWidth="1"/>
    <col min="9480" max="9480" width="6.7109375" style="185" customWidth="1"/>
    <col min="9481" max="9481" width="11.28515625" style="185" customWidth="1"/>
    <col min="9482" max="9482" width="12.28515625" style="185" customWidth="1"/>
    <col min="9483" max="9729" width="9.140625" style="185"/>
    <col min="9730" max="9730" width="3.5703125" style="185" customWidth="1"/>
    <col min="9731" max="9731" width="40.85546875" style="185" customWidth="1"/>
    <col min="9732" max="9732" width="5.140625" style="185" customWidth="1"/>
    <col min="9733" max="9734" width="4.28515625" style="185" customWidth="1"/>
    <col min="9735" max="9735" width="8.5703125" style="185" customWidth="1"/>
    <col min="9736" max="9736" width="6.7109375" style="185" customWidth="1"/>
    <col min="9737" max="9737" width="11.28515625" style="185" customWidth="1"/>
    <col min="9738" max="9738" width="12.28515625" style="185" customWidth="1"/>
    <col min="9739" max="9985" width="9.140625" style="185"/>
    <col min="9986" max="9986" width="3.5703125" style="185" customWidth="1"/>
    <col min="9987" max="9987" width="40.85546875" style="185" customWidth="1"/>
    <col min="9988" max="9988" width="5.140625" style="185" customWidth="1"/>
    <col min="9989" max="9990" width="4.28515625" style="185" customWidth="1"/>
    <col min="9991" max="9991" width="8.5703125" style="185" customWidth="1"/>
    <col min="9992" max="9992" width="6.7109375" style="185" customWidth="1"/>
    <col min="9993" max="9993" width="11.28515625" style="185" customWidth="1"/>
    <col min="9994" max="9994" width="12.28515625" style="185" customWidth="1"/>
    <col min="9995" max="10241" width="9.140625" style="185"/>
    <col min="10242" max="10242" width="3.5703125" style="185" customWidth="1"/>
    <col min="10243" max="10243" width="40.85546875" style="185" customWidth="1"/>
    <col min="10244" max="10244" width="5.140625" style="185" customWidth="1"/>
    <col min="10245" max="10246" width="4.28515625" style="185" customWidth="1"/>
    <col min="10247" max="10247" width="8.5703125" style="185" customWidth="1"/>
    <col min="10248" max="10248" width="6.7109375" style="185" customWidth="1"/>
    <col min="10249" max="10249" width="11.28515625" style="185" customWidth="1"/>
    <col min="10250" max="10250" width="12.28515625" style="185" customWidth="1"/>
    <col min="10251" max="10497" width="9.140625" style="185"/>
    <col min="10498" max="10498" width="3.5703125" style="185" customWidth="1"/>
    <col min="10499" max="10499" width="40.85546875" style="185" customWidth="1"/>
    <col min="10500" max="10500" width="5.140625" style="185" customWidth="1"/>
    <col min="10501" max="10502" width="4.28515625" style="185" customWidth="1"/>
    <col min="10503" max="10503" width="8.5703125" style="185" customWidth="1"/>
    <col min="10504" max="10504" width="6.7109375" style="185" customWidth="1"/>
    <col min="10505" max="10505" width="11.28515625" style="185" customWidth="1"/>
    <col min="10506" max="10506" width="12.28515625" style="185" customWidth="1"/>
    <col min="10507" max="10753" width="9.140625" style="185"/>
    <col min="10754" max="10754" width="3.5703125" style="185" customWidth="1"/>
    <col min="10755" max="10755" width="40.85546875" style="185" customWidth="1"/>
    <col min="10756" max="10756" width="5.140625" style="185" customWidth="1"/>
    <col min="10757" max="10758" width="4.28515625" style="185" customWidth="1"/>
    <col min="10759" max="10759" width="8.5703125" style="185" customWidth="1"/>
    <col min="10760" max="10760" width="6.7109375" style="185" customWidth="1"/>
    <col min="10761" max="10761" width="11.28515625" style="185" customWidth="1"/>
    <col min="10762" max="10762" width="12.28515625" style="185" customWidth="1"/>
    <col min="10763" max="11009" width="9.140625" style="185"/>
    <col min="11010" max="11010" width="3.5703125" style="185" customWidth="1"/>
    <col min="11011" max="11011" width="40.85546875" style="185" customWidth="1"/>
    <col min="11012" max="11012" width="5.140625" style="185" customWidth="1"/>
    <col min="11013" max="11014" width="4.28515625" style="185" customWidth="1"/>
    <col min="11015" max="11015" width="8.5703125" style="185" customWidth="1"/>
    <col min="11016" max="11016" width="6.7109375" style="185" customWidth="1"/>
    <col min="11017" max="11017" width="11.28515625" style="185" customWidth="1"/>
    <col min="11018" max="11018" width="12.28515625" style="185" customWidth="1"/>
    <col min="11019" max="11265" width="9.140625" style="185"/>
    <col min="11266" max="11266" width="3.5703125" style="185" customWidth="1"/>
    <col min="11267" max="11267" width="40.85546875" style="185" customWidth="1"/>
    <col min="11268" max="11268" width="5.140625" style="185" customWidth="1"/>
    <col min="11269" max="11270" width="4.28515625" style="185" customWidth="1"/>
    <col min="11271" max="11271" width="8.5703125" style="185" customWidth="1"/>
    <col min="11272" max="11272" width="6.7109375" style="185" customWidth="1"/>
    <col min="11273" max="11273" width="11.28515625" style="185" customWidth="1"/>
    <col min="11274" max="11274" width="12.28515625" style="185" customWidth="1"/>
    <col min="11275" max="11521" width="9.140625" style="185"/>
    <col min="11522" max="11522" width="3.5703125" style="185" customWidth="1"/>
    <col min="11523" max="11523" width="40.85546875" style="185" customWidth="1"/>
    <col min="11524" max="11524" width="5.140625" style="185" customWidth="1"/>
    <col min="11525" max="11526" width="4.28515625" style="185" customWidth="1"/>
    <col min="11527" max="11527" width="8.5703125" style="185" customWidth="1"/>
    <col min="11528" max="11528" width="6.7109375" style="185" customWidth="1"/>
    <col min="11529" max="11529" width="11.28515625" style="185" customWidth="1"/>
    <col min="11530" max="11530" width="12.28515625" style="185" customWidth="1"/>
    <col min="11531" max="11777" width="9.140625" style="185"/>
    <col min="11778" max="11778" width="3.5703125" style="185" customWidth="1"/>
    <col min="11779" max="11779" width="40.85546875" style="185" customWidth="1"/>
    <col min="11780" max="11780" width="5.140625" style="185" customWidth="1"/>
    <col min="11781" max="11782" width="4.28515625" style="185" customWidth="1"/>
    <col min="11783" max="11783" width="8.5703125" style="185" customWidth="1"/>
    <col min="11784" max="11784" width="6.7109375" style="185" customWidth="1"/>
    <col min="11785" max="11785" width="11.28515625" style="185" customWidth="1"/>
    <col min="11786" max="11786" width="12.28515625" style="185" customWidth="1"/>
    <col min="11787" max="12033" width="9.140625" style="185"/>
    <col min="12034" max="12034" width="3.5703125" style="185" customWidth="1"/>
    <col min="12035" max="12035" width="40.85546875" style="185" customWidth="1"/>
    <col min="12036" max="12036" width="5.140625" style="185" customWidth="1"/>
    <col min="12037" max="12038" width="4.28515625" style="185" customWidth="1"/>
    <col min="12039" max="12039" width="8.5703125" style="185" customWidth="1"/>
    <col min="12040" max="12040" width="6.7109375" style="185" customWidth="1"/>
    <col min="12041" max="12041" width="11.28515625" style="185" customWidth="1"/>
    <col min="12042" max="12042" width="12.28515625" style="185" customWidth="1"/>
    <col min="12043" max="12289" width="9.140625" style="185"/>
    <col min="12290" max="12290" width="3.5703125" style="185" customWidth="1"/>
    <col min="12291" max="12291" width="40.85546875" style="185" customWidth="1"/>
    <col min="12292" max="12292" width="5.140625" style="185" customWidth="1"/>
    <col min="12293" max="12294" width="4.28515625" style="185" customWidth="1"/>
    <col min="12295" max="12295" width="8.5703125" style="185" customWidth="1"/>
    <col min="12296" max="12296" width="6.7109375" style="185" customWidth="1"/>
    <col min="12297" max="12297" width="11.28515625" style="185" customWidth="1"/>
    <col min="12298" max="12298" width="12.28515625" style="185" customWidth="1"/>
    <col min="12299" max="12545" width="9.140625" style="185"/>
    <col min="12546" max="12546" width="3.5703125" style="185" customWidth="1"/>
    <col min="12547" max="12547" width="40.85546875" style="185" customWidth="1"/>
    <col min="12548" max="12548" width="5.140625" style="185" customWidth="1"/>
    <col min="12549" max="12550" width="4.28515625" style="185" customWidth="1"/>
    <col min="12551" max="12551" width="8.5703125" style="185" customWidth="1"/>
    <col min="12552" max="12552" width="6.7109375" style="185" customWidth="1"/>
    <col min="12553" max="12553" width="11.28515625" style="185" customWidth="1"/>
    <col min="12554" max="12554" width="12.28515625" style="185" customWidth="1"/>
    <col min="12555" max="12801" width="9.140625" style="185"/>
    <col min="12802" max="12802" width="3.5703125" style="185" customWidth="1"/>
    <col min="12803" max="12803" width="40.85546875" style="185" customWidth="1"/>
    <col min="12804" max="12804" width="5.140625" style="185" customWidth="1"/>
    <col min="12805" max="12806" width="4.28515625" style="185" customWidth="1"/>
    <col min="12807" max="12807" width="8.5703125" style="185" customWidth="1"/>
    <col min="12808" max="12808" width="6.7109375" style="185" customWidth="1"/>
    <col min="12809" max="12809" width="11.28515625" style="185" customWidth="1"/>
    <col min="12810" max="12810" width="12.28515625" style="185" customWidth="1"/>
    <col min="12811" max="13057" width="9.140625" style="185"/>
    <col min="13058" max="13058" width="3.5703125" style="185" customWidth="1"/>
    <col min="13059" max="13059" width="40.85546875" style="185" customWidth="1"/>
    <col min="13060" max="13060" width="5.140625" style="185" customWidth="1"/>
    <col min="13061" max="13062" width="4.28515625" style="185" customWidth="1"/>
    <col min="13063" max="13063" width="8.5703125" style="185" customWidth="1"/>
    <col min="13064" max="13064" width="6.7109375" style="185" customWidth="1"/>
    <col min="13065" max="13065" width="11.28515625" style="185" customWidth="1"/>
    <col min="13066" max="13066" width="12.28515625" style="185" customWidth="1"/>
    <col min="13067" max="13313" width="9.140625" style="185"/>
    <col min="13314" max="13314" width="3.5703125" style="185" customWidth="1"/>
    <col min="13315" max="13315" width="40.85546875" style="185" customWidth="1"/>
    <col min="13316" max="13316" width="5.140625" style="185" customWidth="1"/>
    <col min="13317" max="13318" width="4.28515625" style="185" customWidth="1"/>
    <col min="13319" max="13319" width="8.5703125" style="185" customWidth="1"/>
    <col min="13320" max="13320" width="6.7109375" style="185" customWidth="1"/>
    <col min="13321" max="13321" width="11.28515625" style="185" customWidth="1"/>
    <col min="13322" max="13322" width="12.28515625" style="185" customWidth="1"/>
    <col min="13323" max="13569" width="9.140625" style="185"/>
    <col min="13570" max="13570" width="3.5703125" style="185" customWidth="1"/>
    <col min="13571" max="13571" width="40.85546875" style="185" customWidth="1"/>
    <col min="13572" max="13572" width="5.140625" style="185" customWidth="1"/>
    <col min="13573" max="13574" width="4.28515625" style="185" customWidth="1"/>
    <col min="13575" max="13575" width="8.5703125" style="185" customWidth="1"/>
    <col min="13576" max="13576" width="6.7109375" style="185" customWidth="1"/>
    <col min="13577" max="13577" width="11.28515625" style="185" customWidth="1"/>
    <col min="13578" max="13578" width="12.28515625" style="185" customWidth="1"/>
    <col min="13579" max="13825" width="9.140625" style="185"/>
    <col min="13826" max="13826" width="3.5703125" style="185" customWidth="1"/>
    <col min="13827" max="13827" width="40.85546875" style="185" customWidth="1"/>
    <col min="13828" max="13828" width="5.140625" style="185" customWidth="1"/>
    <col min="13829" max="13830" width="4.28515625" style="185" customWidth="1"/>
    <col min="13831" max="13831" width="8.5703125" style="185" customWidth="1"/>
    <col min="13832" max="13832" width="6.7109375" style="185" customWidth="1"/>
    <col min="13833" max="13833" width="11.28515625" style="185" customWidth="1"/>
    <col min="13834" max="13834" width="12.28515625" style="185" customWidth="1"/>
    <col min="13835" max="14081" width="9.140625" style="185"/>
    <col min="14082" max="14082" width="3.5703125" style="185" customWidth="1"/>
    <col min="14083" max="14083" width="40.85546875" style="185" customWidth="1"/>
    <col min="14084" max="14084" width="5.140625" style="185" customWidth="1"/>
    <col min="14085" max="14086" width="4.28515625" style="185" customWidth="1"/>
    <col min="14087" max="14087" width="8.5703125" style="185" customWidth="1"/>
    <col min="14088" max="14088" width="6.7109375" style="185" customWidth="1"/>
    <col min="14089" max="14089" width="11.28515625" style="185" customWidth="1"/>
    <col min="14090" max="14090" width="12.28515625" style="185" customWidth="1"/>
    <col min="14091" max="14337" width="9.140625" style="185"/>
    <col min="14338" max="14338" width="3.5703125" style="185" customWidth="1"/>
    <col min="14339" max="14339" width="40.85546875" style="185" customWidth="1"/>
    <col min="14340" max="14340" width="5.140625" style="185" customWidth="1"/>
    <col min="14341" max="14342" width="4.28515625" style="185" customWidth="1"/>
    <col min="14343" max="14343" width="8.5703125" style="185" customWidth="1"/>
    <col min="14344" max="14344" width="6.7109375" style="185" customWidth="1"/>
    <col min="14345" max="14345" width="11.28515625" style="185" customWidth="1"/>
    <col min="14346" max="14346" width="12.28515625" style="185" customWidth="1"/>
    <col min="14347" max="14593" width="9.140625" style="185"/>
    <col min="14594" max="14594" width="3.5703125" style="185" customWidth="1"/>
    <col min="14595" max="14595" width="40.85546875" style="185" customWidth="1"/>
    <col min="14596" max="14596" width="5.140625" style="185" customWidth="1"/>
    <col min="14597" max="14598" width="4.28515625" style="185" customWidth="1"/>
    <col min="14599" max="14599" width="8.5703125" style="185" customWidth="1"/>
    <col min="14600" max="14600" width="6.7109375" style="185" customWidth="1"/>
    <col min="14601" max="14601" width="11.28515625" style="185" customWidth="1"/>
    <col min="14602" max="14602" width="12.28515625" style="185" customWidth="1"/>
    <col min="14603" max="14849" width="9.140625" style="185"/>
    <col min="14850" max="14850" width="3.5703125" style="185" customWidth="1"/>
    <col min="14851" max="14851" width="40.85546875" style="185" customWidth="1"/>
    <col min="14852" max="14852" width="5.140625" style="185" customWidth="1"/>
    <col min="14853" max="14854" width="4.28515625" style="185" customWidth="1"/>
    <col min="14855" max="14855" width="8.5703125" style="185" customWidth="1"/>
    <col min="14856" max="14856" width="6.7109375" style="185" customWidth="1"/>
    <col min="14857" max="14857" width="11.28515625" style="185" customWidth="1"/>
    <col min="14858" max="14858" width="12.28515625" style="185" customWidth="1"/>
    <col min="14859" max="15105" width="9.140625" style="185"/>
    <col min="15106" max="15106" width="3.5703125" style="185" customWidth="1"/>
    <col min="15107" max="15107" width="40.85546875" style="185" customWidth="1"/>
    <col min="15108" max="15108" width="5.140625" style="185" customWidth="1"/>
    <col min="15109" max="15110" width="4.28515625" style="185" customWidth="1"/>
    <col min="15111" max="15111" width="8.5703125" style="185" customWidth="1"/>
    <col min="15112" max="15112" width="6.7109375" style="185" customWidth="1"/>
    <col min="15113" max="15113" width="11.28515625" style="185" customWidth="1"/>
    <col min="15114" max="15114" width="12.28515625" style="185" customWidth="1"/>
    <col min="15115" max="15361" width="9.140625" style="185"/>
    <col min="15362" max="15362" width="3.5703125" style="185" customWidth="1"/>
    <col min="15363" max="15363" width="40.85546875" style="185" customWidth="1"/>
    <col min="15364" max="15364" width="5.140625" style="185" customWidth="1"/>
    <col min="15365" max="15366" width="4.28515625" style="185" customWidth="1"/>
    <col min="15367" max="15367" width="8.5703125" style="185" customWidth="1"/>
    <col min="15368" max="15368" width="6.7109375" style="185" customWidth="1"/>
    <col min="15369" max="15369" width="11.28515625" style="185" customWidth="1"/>
    <col min="15370" max="15370" width="12.28515625" style="185" customWidth="1"/>
    <col min="15371" max="15617" width="9.140625" style="185"/>
    <col min="15618" max="15618" width="3.5703125" style="185" customWidth="1"/>
    <col min="15619" max="15619" width="40.85546875" style="185" customWidth="1"/>
    <col min="15620" max="15620" width="5.140625" style="185" customWidth="1"/>
    <col min="15621" max="15622" width="4.28515625" style="185" customWidth="1"/>
    <col min="15623" max="15623" width="8.5703125" style="185" customWidth="1"/>
    <col min="15624" max="15624" width="6.7109375" style="185" customWidth="1"/>
    <col min="15625" max="15625" width="11.28515625" style="185" customWidth="1"/>
    <col min="15626" max="15626" width="12.28515625" style="185" customWidth="1"/>
    <col min="15627" max="15873" width="9.140625" style="185"/>
    <col min="15874" max="15874" width="3.5703125" style="185" customWidth="1"/>
    <col min="15875" max="15875" width="40.85546875" style="185" customWidth="1"/>
    <col min="15876" max="15876" width="5.140625" style="185" customWidth="1"/>
    <col min="15877" max="15878" width="4.28515625" style="185" customWidth="1"/>
    <col min="15879" max="15879" width="8.5703125" style="185" customWidth="1"/>
    <col min="15880" max="15880" width="6.7109375" style="185" customWidth="1"/>
    <col min="15881" max="15881" width="11.28515625" style="185" customWidth="1"/>
    <col min="15882" max="15882" width="12.28515625" style="185" customWidth="1"/>
    <col min="15883" max="16129" width="9.140625" style="185"/>
    <col min="16130" max="16130" width="3.5703125" style="185" customWidth="1"/>
    <col min="16131" max="16131" width="40.85546875" style="185" customWidth="1"/>
    <col min="16132" max="16132" width="5.140625" style="185" customWidth="1"/>
    <col min="16133" max="16134" width="4.28515625" style="185" customWidth="1"/>
    <col min="16135" max="16135" width="8.5703125" style="185" customWidth="1"/>
    <col min="16136" max="16136" width="6.7109375" style="185" customWidth="1"/>
    <col min="16137" max="16137" width="11.28515625" style="185" customWidth="1"/>
    <col min="16138" max="16138" width="12.28515625" style="185" customWidth="1"/>
    <col min="16139" max="16384" width="9.140625" style="185"/>
  </cols>
  <sheetData>
    <row r="1" spans="1:11" s="172" customFormat="1" ht="75" customHeight="1">
      <c r="A1" s="168"/>
      <c r="B1" s="169"/>
      <c r="C1" s="170"/>
      <c r="D1" s="170"/>
      <c r="E1" s="336" t="s">
        <v>402</v>
      </c>
      <c r="F1" s="336"/>
      <c r="G1" s="336"/>
      <c r="H1" s="336"/>
      <c r="I1" s="336"/>
      <c r="J1" s="336"/>
      <c r="K1" s="171"/>
    </row>
    <row r="2" spans="1:11" s="172" customFormat="1" ht="26.25" customHeight="1">
      <c r="A2" s="337" t="s">
        <v>403</v>
      </c>
      <c r="B2" s="337"/>
      <c r="C2" s="337"/>
      <c r="D2" s="337"/>
      <c r="E2" s="337"/>
      <c r="F2" s="337"/>
      <c r="G2" s="337"/>
      <c r="H2" s="337"/>
      <c r="I2" s="337"/>
      <c r="J2" s="337"/>
      <c r="K2" s="171"/>
    </row>
    <row r="3" spans="1:11" s="172" customFormat="1" ht="16.5" customHeight="1">
      <c r="A3" s="168"/>
      <c r="B3" s="169"/>
      <c r="C3" s="170"/>
      <c r="D3" s="170"/>
      <c r="E3" s="170"/>
      <c r="F3" s="170"/>
      <c r="G3" s="173"/>
      <c r="H3" s="173"/>
      <c r="I3" s="173"/>
      <c r="J3" s="170" t="s">
        <v>456</v>
      </c>
    </row>
    <row r="4" spans="1:11" s="172" customFormat="1" ht="16.5" customHeight="1">
      <c r="A4" s="338" t="s">
        <v>213</v>
      </c>
      <c r="B4" s="339" t="s">
        <v>214</v>
      </c>
      <c r="C4" s="320" t="s">
        <v>404</v>
      </c>
      <c r="D4" s="340" t="s">
        <v>215</v>
      </c>
      <c r="E4" s="340" t="s">
        <v>216</v>
      </c>
      <c r="F4" s="340" t="s">
        <v>217</v>
      </c>
      <c r="G4" s="340" t="s">
        <v>218</v>
      </c>
      <c r="H4" s="341" t="s">
        <v>419</v>
      </c>
      <c r="I4" s="341" t="s">
        <v>363</v>
      </c>
      <c r="J4" s="320" t="s">
        <v>428</v>
      </c>
    </row>
    <row r="5" spans="1:11" s="174" customFormat="1" ht="51.75" customHeight="1">
      <c r="A5" s="338"/>
      <c r="B5" s="339"/>
      <c r="C5" s="346"/>
      <c r="D5" s="340"/>
      <c r="E5" s="340"/>
      <c r="F5" s="340"/>
      <c r="G5" s="340"/>
      <c r="H5" s="321"/>
      <c r="I5" s="321"/>
      <c r="J5" s="321"/>
    </row>
    <row r="6" spans="1:11" s="165" customFormat="1" ht="15.75">
      <c r="A6" s="83" t="s">
        <v>275</v>
      </c>
      <c r="B6" s="283">
        <v>2</v>
      </c>
      <c r="C6" s="81">
        <v>3</v>
      </c>
      <c r="D6" s="108" t="s">
        <v>220</v>
      </c>
      <c r="E6" s="108" t="s">
        <v>221</v>
      </c>
      <c r="F6" s="108" t="s">
        <v>222</v>
      </c>
      <c r="G6" s="108" t="s">
        <v>223</v>
      </c>
      <c r="H6" s="108" t="s">
        <v>328</v>
      </c>
      <c r="I6" s="108" t="s">
        <v>405</v>
      </c>
      <c r="J6" s="81">
        <v>10</v>
      </c>
    </row>
    <row r="7" spans="1:11" s="175" customFormat="1" ht="15.75">
      <c r="A7" s="267"/>
      <c r="B7" s="110" t="s">
        <v>273</v>
      </c>
      <c r="C7" s="268" t="s">
        <v>274</v>
      </c>
      <c r="D7" s="268"/>
      <c r="E7" s="268"/>
      <c r="F7" s="268"/>
      <c r="G7" s="268"/>
      <c r="H7" s="100">
        <f>H8+H33+H40</f>
        <v>1843.72</v>
      </c>
      <c r="I7" s="100">
        <f>I8+I30+I33+I40</f>
        <v>343.99647000000004</v>
      </c>
      <c r="J7" s="100">
        <f>J8+J31+J33+J40</f>
        <v>2187.7164699999998</v>
      </c>
    </row>
    <row r="8" spans="1:11" s="175" customFormat="1" ht="15.75">
      <c r="A8" s="267">
        <v>1</v>
      </c>
      <c r="B8" s="110" t="s">
        <v>276</v>
      </c>
      <c r="C8" s="268" t="s">
        <v>274</v>
      </c>
      <c r="D8" s="268" t="s">
        <v>103</v>
      </c>
      <c r="E8" s="268" t="s">
        <v>253</v>
      </c>
      <c r="F8" s="268"/>
      <c r="G8" s="268"/>
      <c r="H8" s="52">
        <f>H9+H14</f>
        <v>1793.72</v>
      </c>
      <c r="I8" s="52">
        <f>I9+I14</f>
        <v>122.29999999999998</v>
      </c>
      <c r="J8" s="52">
        <f>J9+J14</f>
        <v>1916.02</v>
      </c>
    </row>
    <row r="9" spans="1:11" s="175" customFormat="1" ht="31.5">
      <c r="A9" s="267" t="s">
        <v>224</v>
      </c>
      <c r="B9" s="110" t="s">
        <v>362</v>
      </c>
      <c r="C9" s="268" t="s">
        <v>274</v>
      </c>
      <c r="D9" s="268" t="s">
        <v>103</v>
      </c>
      <c r="E9" s="268" t="s">
        <v>226</v>
      </c>
      <c r="F9" s="268"/>
      <c r="G9" s="268"/>
      <c r="H9" s="52">
        <f>H11</f>
        <v>445.02</v>
      </c>
      <c r="I9" s="52">
        <f>I11</f>
        <v>71.900000000000006</v>
      </c>
      <c r="J9" s="52">
        <f>J11</f>
        <v>516.91999999999996</v>
      </c>
    </row>
    <row r="10" spans="1:11" s="175" customFormat="1" ht="31.5">
      <c r="A10" s="267"/>
      <c r="B10" s="110" t="s">
        <v>225</v>
      </c>
      <c r="C10" s="268" t="s">
        <v>274</v>
      </c>
      <c r="D10" s="268" t="s">
        <v>103</v>
      </c>
      <c r="E10" s="268" t="s">
        <v>226</v>
      </c>
      <c r="F10" s="268"/>
      <c r="G10" s="268"/>
      <c r="H10" s="52">
        <f>H11</f>
        <v>445.02</v>
      </c>
      <c r="I10" s="52">
        <f t="shared" ref="I10:J10" si="0">I11</f>
        <v>71.900000000000006</v>
      </c>
      <c r="J10" s="52">
        <f t="shared" si="0"/>
        <v>516.91999999999996</v>
      </c>
    </row>
    <row r="11" spans="1:11" s="175" customFormat="1" ht="15.75">
      <c r="A11" s="83"/>
      <c r="B11" s="115" t="s">
        <v>227</v>
      </c>
      <c r="C11" s="82" t="s">
        <v>274</v>
      </c>
      <c r="D11" s="82" t="s">
        <v>103</v>
      </c>
      <c r="E11" s="82" t="s">
        <v>226</v>
      </c>
      <c r="F11" s="82" t="s">
        <v>296</v>
      </c>
      <c r="G11" s="82" t="s">
        <v>54</v>
      </c>
      <c r="H11" s="54">
        <f>H12+H13</f>
        <v>445.02</v>
      </c>
      <c r="I11" s="54">
        <f>I12+I13</f>
        <v>71.900000000000006</v>
      </c>
      <c r="J11" s="54">
        <f>J12+J13</f>
        <v>516.91999999999996</v>
      </c>
    </row>
    <row r="12" spans="1:11" s="175" customFormat="1" ht="15.75">
      <c r="A12" s="83"/>
      <c r="B12" s="112" t="s">
        <v>228</v>
      </c>
      <c r="C12" s="113" t="s">
        <v>274</v>
      </c>
      <c r="D12" s="113" t="s">
        <v>103</v>
      </c>
      <c r="E12" s="113" t="s">
        <v>226</v>
      </c>
      <c r="F12" s="113" t="s">
        <v>296</v>
      </c>
      <c r="G12" s="113" t="s">
        <v>229</v>
      </c>
      <c r="H12" s="91">
        <v>341.8</v>
      </c>
      <c r="I12" s="91">
        <v>55.2</v>
      </c>
      <c r="J12" s="91">
        <f>H12+I12</f>
        <v>397</v>
      </c>
    </row>
    <row r="13" spans="1:11" s="175" customFormat="1" ht="45.75" customHeight="1">
      <c r="A13" s="83"/>
      <c r="B13" s="112" t="s">
        <v>230</v>
      </c>
      <c r="C13" s="113" t="s">
        <v>274</v>
      </c>
      <c r="D13" s="113" t="s">
        <v>103</v>
      </c>
      <c r="E13" s="113" t="s">
        <v>226</v>
      </c>
      <c r="F13" s="113" t="s">
        <v>296</v>
      </c>
      <c r="G13" s="113" t="s">
        <v>231</v>
      </c>
      <c r="H13" s="91">
        <v>103.22</v>
      </c>
      <c r="I13" s="91">
        <v>16.7</v>
      </c>
      <c r="J13" s="91">
        <f>H13+I13</f>
        <v>119.92</v>
      </c>
    </row>
    <row r="14" spans="1:11" s="175" customFormat="1" ht="47.25" customHeight="1">
      <c r="A14" s="267" t="s">
        <v>278</v>
      </c>
      <c r="B14" s="114" t="s">
        <v>279</v>
      </c>
      <c r="C14" s="268" t="s">
        <v>274</v>
      </c>
      <c r="D14" s="268" t="s">
        <v>103</v>
      </c>
      <c r="E14" s="268" t="s">
        <v>232</v>
      </c>
      <c r="F14" s="268"/>
      <c r="G14" s="268"/>
      <c r="H14" s="52">
        <f>H15+H19+H24+H28</f>
        <v>1348.7</v>
      </c>
      <c r="I14" s="52">
        <f>I15+I19+I24+I28</f>
        <v>50.399999999999977</v>
      </c>
      <c r="J14" s="52">
        <f>H14+I14</f>
        <v>1399.1</v>
      </c>
    </row>
    <row r="15" spans="1:11" s="175" customFormat="1" ht="30.75" customHeight="1">
      <c r="A15" s="267"/>
      <c r="B15" s="115" t="s">
        <v>235</v>
      </c>
      <c r="C15" s="82" t="s">
        <v>274</v>
      </c>
      <c r="D15" s="82" t="s">
        <v>103</v>
      </c>
      <c r="E15" s="82" t="s">
        <v>232</v>
      </c>
      <c r="F15" s="116" t="s">
        <v>297</v>
      </c>
      <c r="G15" s="82" t="s">
        <v>54</v>
      </c>
      <c r="H15" s="54">
        <f>H16+H18</f>
        <v>693</v>
      </c>
      <c r="I15" s="54">
        <f>I17+I18</f>
        <v>316.7</v>
      </c>
      <c r="J15" s="54">
        <f>J17+J18</f>
        <v>1009.7</v>
      </c>
    </row>
    <row r="16" spans="1:11" s="175" customFormat="1" ht="31.5" hidden="1" customHeight="1">
      <c r="A16" s="176"/>
      <c r="B16" s="112" t="s">
        <v>304</v>
      </c>
      <c r="C16" s="113"/>
      <c r="D16" s="113" t="s">
        <v>103</v>
      </c>
      <c r="E16" s="113" t="s">
        <v>232</v>
      </c>
      <c r="F16" s="117" t="s">
        <v>297</v>
      </c>
      <c r="G16" s="113" t="s">
        <v>229</v>
      </c>
      <c r="H16" s="91">
        <v>532</v>
      </c>
      <c r="I16" s="91">
        <v>532</v>
      </c>
      <c r="J16" s="91">
        <v>532</v>
      </c>
    </row>
    <row r="17" spans="1:10" s="175" customFormat="1" ht="20.25" customHeight="1">
      <c r="A17" s="176"/>
      <c r="B17" s="112" t="s">
        <v>228</v>
      </c>
      <c r="C17" s="113" t="s">
        <v>274</v>
      </c>
      <c r="D17" s="113" t="s">
        <v>103</v>
      </c>
      <c r="E17" s="113" t="s">
        <v>232</v>
      </c>
      <c r="F17" s="117" t="s">
        <v>297</v>
      </c>
      <c r="G17" s="113" t="s">
        <v>229</v>
      </c>
      <c r="H17" s="91">
        <v>532</v>
      </c>
      <c r="I17" s="91">
        <v>243.5</v>
      </c>
      <c r="J17" s="91">
        <f>H17+I17</f>
        <v>775.5</v>
      </c>
    </row>
    <row r="18" spans="1:10" s="175" customFormat="1" ht="46.5" customHeight="1">
      <c r="A18" s="176"/>
      <c r="B18" s="112" t="s">
        <v>230</v>
      </c>
      <c r="C18" s="113" t="s">
        <v>274</v>
      </c>
      <c r="D18" s="113" t="s">
        <v>103</v>
      </c>
      <c r="E18" s="113" t="s">
        <v>232</v>
      </c>
      <c r="F18" s="117" t="s">
        <v>297</v>
      </c>
      <c r="G18" s="113" t="s">
        <v>231</v>
      </c>
      <c r="H18" s="91">
        <v>161</v>
      </c>
      <c r="I18" s="91">
        <v>73.2</v>
      </c>
      <c r="J18" s="91">
        <f>H18+I18</f>
        <v>234.2</v>
      </c>
    </row>
    <row r="19" spans="1:10" s="175" customFormat="1" ht="34.5" customHeight="1">
      <c r="A19" s="267" t="s">
        <v>295</v>
      </c>
      <c r="B19" s="115" t="s">
        <v>236</v>
      </c>
      <c r="C19" s="82" t="s">
        <v>274</v>
      </c>
      <c r="D19" s="82" t="s">
        <v>103</v>
      </c>
      <c r="E19" s="82" t="s">
        <v>232</v>
      </c>
      <c r="F19" s="116" t="s">
        <v>299</v>
      </c>
      <c r="G19" s="82" t="s">
        <v>54</v>
      </c>
      <c r="H19" s="54">
        <f>H20+H21+H22+H23</f>
        <v>401.2</v>
      </c>
      <c r="I19" s="54">
        <f>I20+I21+I22+I23</f>
        <v>-16.8</v>
      </c>
      <c r="J19" s="54">
        <f>H19+I19</f>
        <v>384.4</v>
      </c>
    </row>
    <row r="20" spans="1:10" s="175" customFormat="1" ht="31.5">
      <c r="A20" s="176"/>
      <c r="B20" s="112" t="s">
        <v>237</v>
      </c>
      <c r="C20" s="113" t="s">
        <v>274</v>
      </c>
      <c r="D20" s="113" t="s">
        <v>103</v>
      </c>
      <c r="E20" s="113" t="s">
        <v>232</v>
      </c>
      <c r="F20" s="117" t="s">
        <v>299</v>
      </c>
      <c r="G20" s="113" t="s">
        <v>238</v>
      </c>
      <c r="H20" s="91">
        <v>12</v>
      </c>
      <c r="I20" s="91">
        <v>0</v>
      </c>
      <c r="J20" s="53">
        <f t="shared" ref="J20:J23" si="1">H20+I20</f>
        <v>12</v>
      </c>
    </row>
    <row r="21" spans="1:10" s="175" customFormat="1" ht="31.5">
      <c r="A21" s="176"/>
      <c r="B21" s="112" t="s">
        <v>239</v>
      </c>
      <c r="C21" s="113" t="s">
        <v>274</v>
      </c>
      <c r="D21" s="113" t="s">
        <v>103</v>
      </c>
      <c r="E21" s="113" t="s">
        <v>232</v>
      </c>
      <c r="F21" s="117" t="s">
        <v>299</v>
      </c>
      <c r="G21" s="113" t="s">
        <v>240</v>
      </c>
      <c r="H21" s="91">
        <f>300+49.2</f>
        <v>349.2</v>
      </c>
      <c r="I21" s="91">
        <v>-16.8</v>
      </c>
      <c r="J21" s="53">
        <f t="shared" si="1"/>
        <v>332.4</v>
      </c>
    </row>
    <row r="22" spans="1:10" s="175" customFormat="1" ht="15.75">
      <c r="A22" s="176"/>
      <c r="B22" s="112" t="s">
        <v>241</v>
      </c>
      <c r="C22" s="113" t="s">
        <v>274</v>
      </c>
      <c r="D22" s="113" t="s">
        <v>103</v>
      </c>
      <c r="E22" s="113" t="s">
        <v>232</v>
      </c>
      <c r="F22" s="117" t="s">
        <v>299</v>
      </c>
      <c r="G22" s="113" t="s">
        <v>242</v>
      </c>
      <c r="H22" s="118">
        <v>25</v>
      </c>
      <c r="I22" s="118">
        <v>0</v>
      </c>
      <c r="J22" s="53">
        <f t="shared" si="1"/>
        <v>25</v>
      </c>
    </row>
    <row r="23" spans="1:10" s="175" customFormat="1" ht="21" customHeight="1">
      <c r="A23" s="176"/>
      <c r="B23" s="112" t="s">
        <v>243</v>
      </c>
      <c r="C23" s="113" t="s">
        <v>274</v>
      </c>
      <c r="D23" s="113" t="s">
        <v>103</v>
      </c>
      <c r="E23" s="113" t="s">
        <v>232</v>
      </c>
      <c r="F23" s="117" t="s">
        <v>299</v>
      </c>
      <c r="G23" s="113" t="s">
        <v>244</v>
      </c>
      <c r="H23" s="118">
        <v>15</v>
      </c>
      <c r="I23" s="118">
        <v>0</v>
      </c>
      <c r="J23" s="53">
        <f t="shared" si="1"/>
        <v>15</v>
      </c>
    </row>
    <row r="24" spans="1:10" s="175" customFormat="1" ht="37.5" customHeight="1">
      <c r="A24" s="267"/>
      <c r="B24" s="115" t="s">
        <v>235</v>
      </c>
      <c r="C24" s="82" t="s">
        <v>274</v>
      </c>
      <c r="D24" s="82" t="s">
        <v>103</v>
      </c>
      <c r="E24" s="82" t="s">
        <v>232</v>
      </c>
      <c r="F24" s="82" t="s">
        <v>298</v>
      </c>
      <c r="G24" s="82" t="s">
        <v>54</v>
      </c>
      <c r="H24" s="100">
        <f>H25+H26</f>
        <v>244.5</v>
      </c>
      <c r="I24" s="100">
        <f>I25+I26</f>
        <v>-244.5</v>
      </c>
      <c r="J24" s="100">
        <f>H24+I24</f>
        <v>0</v>
      </c>
    </row>
    <row r="25" spans="1:10" s="175" customFormat="1" ht="47.25">
      <c r="A25" s="176"/>
      <c r="B25" s="112" t="s">
        <v>397</v>
      </c>
      <c r="C25" s="113" t="s">
        <v>274</v>
      </c>
      <c r="D25" s="113" t="s">
        <v>103</v>
      </c>
      <c r="E25" s="117" t="s">
        <v>232</v>
      </c>
      <c r="F25" s="113" t="s">
        <v>298</v>
      </c>
      <c r="G25" s="113" t="s">
        <v>229</v>
      </c>
      <c r="H25" s="91">
        <v>187.8</v>
      </c>
      <c r="I25" s="91">
        <v>-187.8</v>
      </c>
      <c r="J25" s="91">
        <f>H25+I25</f>
        <v>0</v>
      </c>
    </row>
    <row r="26" spans="1:10" s="175" customFormat="1" ht="20.25" customHeight="1">
      <c r="A26" s="330"/>
      <c r="B26" s="332" t="s">
        <v>305</v>
      </c>
      <c r="C26" s="272" t="s">
        <v>274</v>
      </c>
      <c r="D26" s="334" t="s">
        <v>103</v>
      </c>
      <c r="E26" s="334" t="s">
        <v>232</v>
      </c>
      <c r="F26" s="334" t="s">
        <v>298</v>
      </c>
      <c r="G26" s="334" t="s">
        <v>231</v>
      </c>
      <c r="H26" s="325">
        <v>56.7</v>
      </c>
      <c r="I26" s="325">
        <v>-56.7</v>
      </c>
      <c r="J26" s="325">
        <f>H26+I26</f>
        <v>0</v>
      </c>
    </row>
    <row r="27" spans="1:10" s="175" customFormat="1" ht="47.25" customHeight="1">
      <c r="A27" s="345"/>
      <c r="B27" s="333"/>
      <c r="C27" s="273"/>
      <c r="D27" s="335"/>
      <c r="E27" s="335"/>
      <c r="F27" s="335"/>
      <c r="G27" s="335"/>
      <c r="H27" s="326"/>
      <c r="I27" s="326"/>
      <c r="J27" s="342"/>
    </row>
    <row r="28" spans="1:10" s="175" customFormat="1" ht="48" customHeight="1">
      <c r="A28" s="267"/>
      <c r="B28" s="119" t="s">
        <v>367</v>
      </c>
      <c r="C28" s="120" t="s">
        <v>274</v>
      </c>
      <c r="D28" s="120" t="s">
        <v>103</v>
      </c>
      <c r="E28" s="120" t="s">
        <v>232</v>
      </c>
      <c r="F28" s="120" t="s">
        <v>310</v>
      </c>
      <c r="G28" s="120" t="s">
        <v>54</v>
      </c>
      <c r="H28" s="121">
        <f>H29</f>
        <v>10</v>
      </c>
      <c r="I28" s="121">
        <f>I29</f>
        <v>-5</v>
      </c>
      <c r="J28" s="121">
        <f>J29</f>
        <v>5</v>
      </c>
    </row>
    <row r="29" spans="1:10" s="175" customFormat="1" ht="47.25">
      <c r="A29" s="267"/>
      <c r="B29" s="271" t="s">
        <v>308</v>
      </c>
      <c r="C29" s="273" t="s">
        <v>274</v>
      </c>
      <c r="D29" s="273" t="s">
        <v>103</v>
      </c>
      <c r="E29" s="273" t="s">
        <v>232</v>
      </c>
      <c r="F29" s="273" t="s">
        <v>309</v>
      </c>
      <c r="G29" s="273" t="s">
        <v>240</v>
      </c>
      <c r="H29" s="269">
        <v>10</v>
      </c>
      <c r="I29" s="269">
        <v>-5</v>
      </c>
      <c r="J29" s="269">
        <f>10+I29</f>
        <v>5</v>
      </c>
    </row>
    <row r="30" spans="1:10" s="175" customFormat="1" ht="31.5">
      <c r="A30" s="267" t="s">
        <v>420</v>
      </c>
      <c r="B30" s="119" t="s">
        <v>369</v>
      </c>
      <c r="C30" s="120" t="s">
        <v>274</v>
      </c>
      <c r="D30" s="120" t="s">
        <v>103</v>
      </c>
      <c r="E30" s="120" t="s">
        <v>368</v>
      </c>
      <c r="F30" s="120"/>
      <c r="G30" s="120"/>
      <c r="H30" s="121">
        <f>H32</f>
        <v>0</v>
      </c>
      <c r="I30" s="121">
        <f>I32</f>
        <v>235.09647000000001</v>
      </c>
      <c r="J30" s="121">
        <f>J32</f>
        <v>235.09647000000001</v>
      </c>
    </row>
    <row r="31" spans="1:10" s="175" customFormat="1" ht="31.5">
      <c r="A31" s="267"/>
      <c r="B31" s="119" t="s">
        <v>450</v>
      </c>
      <c r="C31" s="120" t="s">
        <v>274</v>
      </c>
      <c r="D31" s="120" t="s">
        <v>103</v>
      </c>
      <c r="E31" s="120" t="s">
        <v>368</v>
      </c>
      <c r="F31" s="120" t="s">
        <v>311</v>
      </c>
      <c r="G31" s="120" t="s">
        <v>54</v>
      </c>
      <c r="H31" s="121">
        <f>H32</f>
        <v>0</v>
      </c>
      <c r="I31" s="121">
        <f>I32</f>
        <v>235.09647000000001</v>
      </c>
      <c r="J31" s="121">
        <f>J32</f>
        <v>235.09647000000001</v>
      </c>
    </row>
    <row r="32" spans="1:10" s="175" customFormat="1" ht="15.75">
      <c r="A32" s="267"/>
      <c r="B32" s="271" t="s">
        <v>418</v>
      </c>
      <c r="C32" s="273" t="s">
        <v>274</v>
      </c>
      <c r="D32" s="273" t="s">
        <v>103</v>
      </c>
      <c r="E32" s="273" t="s">
        <v>368</v>
      </c>
      <c r="F32" s="273" t="s">
        <v>300</v>
      </c>
      <c r="G32" s="273" t="s">
        <v>370</v>
      </c>
      <c r="H32" s="269">
        <v>0</v>
      </c>
      <c r="I32" s="269">
        <v>235.09647000000001</v>
      </c>
      <c r="J32" s="269">
        <v>235.09647000000001</v>
      </c>
    </row>
    <row r="33" spans="1:10" s="175" customFormat="1" ht="15.75">
      <c r="A33" s="267" t="s">
        <v>444</v>
      </c>
      <c r="B33" s="128" t="s">
        <v>448</v>
      </c>
      <c r="C33" s="217">
        <v>801</v>
      </c>
      <c r="D33" s="82" t="s">
        <v>103</v>
      </c>
      <c r="E33" s="82" t="s">
        <v>250</v>
      </c>
      <c r="F33" s="82"/>
      <c r="G33" s="82"/>
      <c r="H33" s="136">
        <f>H39</f>
        <v>50</v>
      </c>
      <c r="I33" s="136">
        <f>I39</f>
        <v>-30</v>
      </c>
      <c r="J33" s="136">
        <f>H33+I33</f>
        <v>20</v>
      </c>
    </row>
    <row r="34" spans="1:10" s="175" customFormat="1" ht="20.25" hidden="1" customHeight="1">
      <c r="A34" s="267" t="s">
        <v>248</v>
      </c>
      <c r="B34" s="112" t="s">
        <v>312</v>
      </c>
      <c r="C34" s="113"/>
      <c r="D34" s="113" t="s">
        <v>103</v>
      </c>
      <c r="E34" s="113" t="s">
        <v>245</v>
      </c>
      <c r="F34" s="113" t="s">
        <v>300</v>
      </c>
      <c r="G34" s="113" t="s">
        <v>247</v>
      </c>
      <c r="H34" s="118">
        <v>0</v>
      </c>
      <c r="I34" s="118">
        <v>0</v>
      </c>
      <c r="J34" s="136">
        <f t="shared" ref="J34:J39" si="2">H34+I34</f>
        <v>0</v>
      </c>
    </row>
    <row r="35" spans="1:10" s="175" customFormat="1" ht="31.5" hidden="1" customHeight="1">
      <c r="A35" s="83"/>
      <c r="B35" s="112" t="s">
        <v>313</v>
      </c>
      <c r="C35" s="113"/>
      <c r="D35" s="113" t="s">
        <v>103</v>
      </c>
      <c r="E35" s="113" t="s">
        <v>245</v>
      </c>
      <c r="F35" s="113" t="s">
        <v>300</v>
      </c>
      <c r="G35" s="113" t="s">
        <v>247</v>
      </c>
      <c r="H35" s="91">
        <v>0</v>
      </c>
      <c r="I35" s="91">
        <v>0</v>
      </c>
      <c r="J35" s="136">
        <f t="shared" si="2"/>
        <v>0</v>
      </c>
    </row>
    <row r="36" spans="1:10" s="175" customFormat="1" ht="20.25" hidden="1" customHeight="1">
      <c r="A36" s="83"/>
      <c r="B36" s="115" t="s">
        <v>118</v>
      </c>
      <c r="C36" s="113"/>
      <c r="D36" s="268" t="s">
        <v>103</v>
      </c>
      <c r="E36" s="268" t="s">
        <v>250</v>
      </c>
      <c r="F36" s="268"/>
      <c r="G36" s="268"/>
      <c r="H36" s="124">
        <f t="shared" ref="H36:I36" si="3">H37</f>
        <v>50</v>
      </c>
      <c r="I36" s="124">
        <f t="shared" si="3"/>
        <v>-30</v>
      </c>
      <c r="J36" s="136">
        <f t="shared" si="2"/>
        <v>20</v>
      </c>
    </row>
    <row r="37" spans="1:10" s="175" customFormat="1" ht="31.5" hidden="1" customHeight="1">
      <c r="A37" s="83"/>
      <c r="B37" s="112" t="s">
        <v>320</v>
      </c>
      <c r="C37" s="113"/>
      <c r="D37" s="125" t="s">
        <v>103</v>
      </c>
      <c r="E37" s="125" t="s">
        <v>250</v>
      </c>
      <c r="F37" s="108" t="s">
        <v>306</v>
      </c>
      <c r="G37" s="125"/>
      <c r="H37" s="124">
        <f>H39</f>
        <v>50</v>
      </c>
      <c r="I37" s="124">
        <f>I39</f>
        <v>-30</v>
      </c>
      <c r="J37" s="136">
        <f t="shared" si="2"/>
        <v>20</v>
      </c>
    </row>
    <row r="38" spans="1:10" s="175" customFormat="1" ht="15" customHeight="1">
      <c r="A38" s="267"/>
      <c r="B38" s="128" t="s">
        <v>451</v>
      </c>
      <c r="C38" s="217">
        <v>801</v>
      </c>
      <c r="D38" s="268" t="s">
        <v>103</v>
      </c>
      <c r="E38" s="268" t="s">
        <v>250</v>
      </c>
      <c r="F38" s="268" t="s">
        <v>319</v>
      </c>
      <c r="G38" s="268" t="s">
        <v>54</v>
      </c>
      <c r="H38" s="124">
        <f>H39</f>
        <v>50</v>
      </c>
      <c r="I38" s="124">
        <f t="shared" ref="I38" si="4">I39</f>
        <v>-30</v>
      </c>
      <c r="J38" s="136">
        <f t="shared" si="2"/>
        <v>20</v>
      </c>
    </row>
    <row r="39" spans="1:10" s="175" customFormat="1" ht="15.75">
      <c r="A39" s="267"/>
      <c r="B39" s="112" t="s">
        <v>371</v>
      </c>
      <c r="C39" s="113" t="s">
        <v>274</v>
      </c>
      <c r="D39" s="108" t="s">
        <v>103</v>
      </c>
      <c r="E39" s="108" t="s">
        <v>250</v>
      </c>
      <c r="F39" s="108" t="s">
        <v>319</v>
      </c>
      <c r="G39" s="108" t="s">
        <v>251</v>
      </c>
      <c r="H39" s="91">
        <v>50</v>
      </c>
      <c r="I39" s="91">
        <v>-30</v>
      </c>
      <c r="J39" s="118">
        <f t="shared" si="2"/>
        <v>20</v>
      </c>
    </row>
    <row r="40" spans="1:10" s="175" customFormat="1" ht="15.75">
      <c r="A40" s="267" t="s">
        <v>445</v>
      </c>
      <c r="B40" s="115" t="s">
        <v>422</v>
      </c>
      <c r="C40" s="82" t="s">
        <v>274</v>
      </c>
      <c r="D40" s="268" t="s">
        <v>103</v>
      </c>
      <c r="E40" s="268" t="s">
        <v>421</v>
      </c>
      <c r="F40" s="268"/>
      <c r="G40" s="268"/>
      <c r="H40" s="100">
        <f>H41</f>
        <v>0</v>
      </c>
      <c r="I40" s="100">
        <f>I41</f>
        <v>16.600000000000001</v>
      </c>
      <c r="J40" s="136">
        <f>H40+I40</f>
        <v>16.600000000000001</v>
      </c>
    </row>
    <row r="41" spans="1:10" s="175" customFormat="1" ht="47.25">
      <c r="A41" s="267"/>
      <c r="B41" s="227" t="s">
        <v>427</v>
      </c>
      <c r="C41" s="82" t="s">
        <v>274</v>
      </c>
      <c r="D41" s="268" t="s">
        <v>103</v>
      </c>
      <c r="E41" s="268" t="s">
        <v>421</v>
      </c>
      <c r="F41" s="268" t="s">
        <v>424</v>
      </c>
      <c r="G41" s="268" t="s">
        <v>54</v>
      </c>
      <c r="H41" s="100">
        <f>H42</f>
        <v>0</v>
      </c>
      <c r="I41" s="100">
        <f>I42</f>
        <v>16.600000000000001</v>
      </c>
      <c r="J41" s="100">
        <f>H41+I41</f>
        <v>16.600000000000001</v>
      </c>
    </row>
    <row r="42" spans="1:10" s="175" customFormat="1" ht="31.5">
      <c r="A42" s="267"/>
      <c r="B42" s="112" t="s">
        <v>239</v>
      </c>
      <c r="C42" s="113" t="s">
        <v>274</v>
      </c>
      <c r="D42" s="108" t="s">
        <v>103</v>
      </c>
      <c r="E42" s="108" t="s">
        <v>421</v>
      </c>
      <c r="F42" s="108" t="s">
        <v>424</v>
      </c>
      <c r="G42" s="108" t="s">
        <v>240</v>
      </c>
      <c r="H42" s="91">
        <v>0</v>
      </c>
      <c r="I42" s="91">
        <v>16.600000000000001</v>
      </c>
      <c r="J42" s="91">
        <f>H42+I42</f>
        <v>16.600000000000001</v>
      </c>
    </row>
    <row r="43" spans="1:10" s="175" customFormat="1" ht="15.75">
      <c r="A43" s="267" t="s">
        <v>280</v>
      </c>
      <c r="B43" s="122" t="s">
        <v>252</v>
      </c>
      <c r="C43" s="268" t="s">
        <v>274</v>
      </c>
      <c r="D43" s="268" t="s">
        <v>226</v>
      </c>
      <c r="E43" s="268" t="s">
        <v>253</v>
      </c>
      <c r="F43" s="267"/>
      <c r="G43" s="267"/>
      <c r="H43" s="52">
        <f>H45</f>
        <v>105.1</v>
      </c>
      <c r="I43" s="52">
        <f>I45</f>
        <v>18.5</v>
      </c>
      <c r="J43" s="52">
        <f>J45</f>
        <v>123.6</v>
      </c>
    </row>
    <row r="44" spans="1:10" s="175" customFormat="1" ht="31.5">
      <c r="A44" s="267" t="s">
        <v>324</v>
      </c>
      <c r="B44" s="122" t="s">
        <v>373</v>
      </c>
      <c r="C44" s="268" t="s">
        <v>274</v>
      </c>
      <c r="D44" s="268" t="s">
        <v>226</v>
      </c>
      <c r="E44" s="268" t="s">
        <v>253</v>
      </c>
      <c r="F44" s="267"/>
      <c r="G44" s="267"/>
      <c r="H44" s="52">
        <f>H45</f>
        <v>105.1</v>
      </c>
      <c r="I44" s="52">
        <f>I45</f>
        <v>18.5</v>
      </c>
      <c r="J44" s="52">
        <f>J45</f>
        <v>123.6</v>
      </c>
    </row>
    <row r="45" spans="1:10" s="175" customFormat="1" ht="34.5" customHeight="1">
      <c r="A45" s="267" t="s">
        <v>372</v>
      </c>
      <c r="B45" s="115" t="s">
        <v>374</v>
      </c>
      <c r="C45" s="82" t="s">
        <v>274</v>
      </c>
      <c r="D45" s="82" t="s">
        <v>226</v>
      </c>
      <c r="E45" s="82" t="s">
        <v>254</v>
      </c>
      <c r="F45" s="116" t="s">
        <v>301</v>
      </c>
      <c r="G45" s="116" t="s">
        <v>54</v>
      </c>
      <c r="H45" s="52">
        <f>H46+H47</f>
        <v>105.1</v>
      </c>
      <c r="I45" s="52">
        <f>I46+I47</f>
        <v>18.5</v>
      </c>
      <c r="J45" s="52">
        <f>J46+J47</f>
        <v>123.6</v>
      </c>
    </row>
    <row r="46" spans="1:10" s="174" customFormat="1" ht="21.75" customHeight="1">
      <c r="A46" s="267"/>
      <c r="B46" s="112" t="s">
        <v>228</v>
      </c>
      <c r="C46" s="113" t="s">
        <v>274</v>
      </c>
      <c r="D46" s="113" t="s">
        <v>226</v>
      </c>
      <c r="E46" s="113" t="s">
        <v>254</v>
      </c>
      <c r="F46" s="117" t="s">
        <v>301</v>
      </c>
      <c r="G46" s="117" t="s">
        <v>229</v>
      </c>
      <c r="H46" s="118">
        <v>80.7</v>
      </c>
      <c r="I46" s="118">
        <v>14.3</v>
      </c>
      <c r="J46" s="118">
        <f>H46+I46</f>
        <v>95</v>
      </c>
    </row>
    <row r="47" spans="1:10" s="174" customFormat="1" ht="52.5" customHeight="1">
      <c r="A47" s="267"/>
      <c r="B47" s="112" t="s">
        <v>230</v>
      </c>
      <c r="C47" s="113" t="s">
        <v>274</v>
      </c>
      <c r="D47" s="113" t="s">
        <v>226</v>
      </c>
      <c r="E47" s="113" t="s">
        <v>254</v>
      </c>
      <c r="F47" s="117" t="s">
        <v>301</v>
      </c>
      <c r="G47" s="117" t="s">
        <v>231</v>
      </c>
      <c r="H47" s="91">
        <v>24.4</v>
      </c>
      <c r="I47" s="91">
        <v>4.2</v>
      </c>
      <c r="J47" s="91">
        <f>H47+I47</f>
        <v>28.599999999999998</v>
      </c>
    </row>
    <row r="48" spans="1:10" s="165" customFormat="1" ht="18" customHeight="1">
      <c r="A48" s="267">
        <v>3</v>
      </c>
      <c r="B48" s="128" t="s">
        <v>255</v>
      </c>
      <c r="C48" s="217">
        <v>801</v>
      </c>
      <c r="D48" s="82" t="s">
        <v>254</v>
      </c>
      <c r="E48" s="82" t="s">
        <v>253</v>
      </c>
      <c r="F48" s="116"/>
      <c r="G48" s="117"/>
      <c r="H48" s="54">
        <f>H49+H52+H55</f>
        <v>52</v>
      </c>
      <c r="I48" s="54">
        <f>I49+I52+I55</f>
        <v>0</v>
      </c>
      <c r="J48" s="54">
        <f>J49+J52+J55</f>
        <v>52</v>
      </c>
    </row>
    <row r="49" spans="1:10" s="165" customFormat="1" ht="20.25" customHeight="1">
      <c r="A49" s="267" t="s">
        <v>325</v>
      </c>
      <c r="B49" s="129" t="s">
        <v>375</v>
      </c>
      <c r="C49" s="266">
        <v>801</v>
      </c>
      <c r="D49" s="268" t="s">
        <v>254</v>
      </c>
      <c r="E49" s="268" t="s">
        <v>256</v>
      </c>
      <c r="F49" s="82" t="s">
        <v>315</v>
      </c>
      <c r="G49" s="268"/>
      <c r="H49" s="52">
        <f>H50</f>
        <v>5</v>
      </c>
      <c r="I49" s="52">
        <f t="shared" ref="H49:J50" si="5">I50</f>
        <v>0</v>
      </c>
      <c r="J49" s="52">
        <f t="shared" si="5"/>
        <v>5</v>
      </c>
    </row>
    <row r="50" spans="1:10" s="175" customFormat="1" ht="46.5" customHeight="1">
      <c r="A50" s="267" t="s">
        <v>409</v>
      </c>
      <c r="B50" s="177" t="s">
        <v>376</v>
      </c>
      <c r="C50" s="218">
        <v>801</v>
      </c>
      <c r="D50" s="82" t="s">
        <v>254</v>
      </c>
      <c r="E50" s="82" t="s">
        <v>256</v>
      </c>
      <c r="F50" s="82" t="s">
        <v>315</v>
      </c>
      <c r="G50" s="82" t="s">
        <v>54</v>
      </c>
      <c r="H50" s="54">
        <f t="shared" si="5"/>
        <v>5</v>
      </c>
      <c r="I50" s="54">
        <v>0</v>
      </c>
      <c r="J50" s="54">
        <f t="shared" si="5"/>
        <v>5</v>
      </c>
    </row>
    <row r="51" spans="1:10" s="165" customFormat="1" ht="31.5">
      <c r="A51" s="267"/>
      <c r="B51" s="112" t="s">
        <v>239</v>
      </c>
      <c r="C51" s="113" t="s">
        <v>274</v>
      </c>
      <c r="D51" s="113" t="s">
        <v>254</v>
      </c>
      <c r="E51" s="113" t="s">
        <v>256</v>
      </c>
      <c r="F51" s="113" t="s">
        <v>315</v>
      </c>
      <c r="G51" s="113" t="s">
        <v>240</v>
      </c>
      <c r="H51" s="91">
        <v>5</v>
      </c>
      <c r="I51" s="91">
        <v>0</v>
      </c>
      <c r="J51" s="91">
        <v>5</v>
      </c>
    </row>
    <row r="52" spans="1:10" s="165" customFormat="1" ht="20.25" customHeight="1">
      <c r="A52" s="267" t="s">
        <v>413</v>
      </c>
      <c r="B52" s="128" t="s">
        <v>377</v>
      </c>
      <c r="C52" s="217">
        <v>801</v>
      </c>
      <c r="D52" s="268" t="s">
        <v>254</v>
      </c>
      <c r="E52" s="268" t="s">
        <v>257</v>
      </c>
      <c r="F52" s="268"/>
      <c r="G52" s="113"/>
      <c r="H52" s="54">
        <f>H53</f>
        <v>42</v>
      </c>
      <c r="I52" s="54">
        <f t="shared" ref="I52:J53" si="6">I53</f>
        <v>0</v>
      </c>
      <c r="J52" s="54">
        <f t="shared" si="6"/>
        <v>42</v>
      </c>
    </row>
    <row r="53" spans="1:10" s="175" customFormat="1" ht="53.25" customHeight="1">
      <c r="A53" s="267"/>
      <c r="B53" s="128" t="s">
        <v>378</v>
      </c>
      <c r="C53" s="217">
        <v>801</v>
      </c>
      <c r="D53" s="268" t="s">
        <v>254</v>
      </c>
      <c r="E53" s="268" t="s">
        <v>257</v>
      </c>
      <c r="F53" s="294" t="s">
        <v>315</v>
      </c>
      <c r="G53" s="82" t="s">
        <v>54</v>
      </c>
      <c r="H53" s="54">
        <f>H54</f>
        <v>42</v>
      </c>
      <c r="I53" s="54">
        <f t="shared" si="6"/>
        <v>0</v>
      </c>
      <c r="J53" s="54">
        <f t="shared" si="6"/>
        <v>42</v>
      </c>
    </row>
    <row r="54" spans="1:10" s="175" customFormat="1" ht="39" customHeight="1">
      <c r="A54" s="126"/>
      <c r="B54" s="112" t="s">
        <v>239</v>
      </c>
      <c r="C54" s="113" t="s">
        <v>274</v>
      </c>
      <c r="D54" s="113" t="s">
        <v>254</v>
      </c>
      <c r="E54" s="113" t="s">
        <v>257</v>
      </c>
      <c r="F54" s="113" t="s">
        <v>315</v>
      </c>
      <c r="G54" s="113" t="s">
        <v>240</v>
      </c>
      <c r="H54" s="91">
        <v>42</v>
      </c>
      <c r="I54" s="91">
        <v>0</v>
      </c>
      <c r="J54" s="91">
        <v>42</v>
      </c>
    </row>
    <row r="55" spans="1:10" s="175" customFormat="1" ht="33.75" customHeight="1">
      <c r="A55" s="126" t="s">
        <v>441</v>
      </c>
      <c r="B55" s="130" t="s">
        <v>398</v>
      </c>
      <c r="C55" s="219">
        <v>801</v>
      </c>
      <c r="D55" s="268" t="s">
        <v>254</v>
      </c>
      <c r="E55" s="268" t="s">
        <v>258</v>
      </c>
      <c r="F55" s="268"/>
      <c r="G55" s="113"/>
      <c r="H55" s="54">
        <f t="shared" ref="H55:J56" si="7">H56</f>
        <v>5</v>
      </c>
      <c r="I55" s="54">
        <f t="shared" si="7"/>
        <v>0</v>
      </c>
      <c r="J55" s="54">
        <f t="shared" si="7"/>
        <v>5</v>
      </c>
    </row>
    <row r="56" spans="1:10" s="175" customFormat="1" ht="18" customHeight="1">
      <c r="A56" s="126"/>
      <c r="B56" s="130" t="s">
        <v>438</v>
      </c>
      <c r="C56" s="219">
        <v>801</v>
      </c>
      <c r="D56" s="268" t="s">
        <v>254</v>
      </c>
      <c r="E56" s="268" t="s">
        <v>258</v>
      </c>
      <c r="F56" s="82" t="s">
        <v>307</v>
      </c>
      <c r="G56" s="82" t="s">
        <v>54</v>
      </c>
      <c r="H56" s="54">
        <f t="shared" si="7"/>
        <v>5</v>
      </c>
      <c r="I56" s="54">
        <f t="shared" si="7"/>
        <v>0</v>
      </c>
      <c r="J56" s="54">
        <f t="shared" si="7"/>
        <v>5</v>
      </c>
    </row>
    <row r="57" spans="1:10" s="175" customFormat="1" ht="30" customHeight="1">
      <c r="A57" s="127"/>
      <c r="B57" s="208" t="s">
        <v>239</v>
      </c>
      <c r="C57" s="109">
        <v>801</v>
      </c>
      <c r="D57" s="113" t="s">
        <v>254</v>
      </c>
      <c r="E57" s="113" t="s">
        <v>258</v>
      </c>
      <c r="F57" s="113" t="s">
        <v>307</v>
      </c>
      <c r="G57" s="113" t="s">
        <v>240</v>
      </c>
      <c r="H57" s="91">
        <f>H58</f>
        <v>5</v>
      </c>
      <c r="I57" s="91">
        <v>0</v>
      </c>
      <c r="J57" s="91">
        <f>J58</f>
        <v>5</v>
      </c>
    </row>
    <row r="58" spans="1:10" s="175" customFormat="1" ht="24" hidden="1" customHeight="1">
      <c r="A58" s="126">
        <v>4</v>
      </c>
      <c r="B58" s="131" t="s">
        <v>314</v>
      </c>
      <c r="C58" s="109"/>
      <c r="D58" s="113" t="s">
        <v>254</v>
      </c>
      <c r="E58" s="113" t="s">
        <v>258</v>
      </c>
      <c r="F58" s="113" t="s">
        <v>307</v>
      </c>
      <c r="G58" s="113" t="s">
        <v>240</v>
      </c>
      <c r="H58" s="91">
        <v>5</v>
      </c>
      <c r="I58" s="91">
        <v>5</v>
      </c>
      <c r="J58" s="91">
        <v>5</v>
      </c>
    </row>
    <row r="59" spans="1:10" s="175" customFormat="1" ht="28.5" hidden="1" customHeight="1">
      <c r="A59" s="126" t="s">
        <v>259</v>
      </c>
      <c r="B59" s="128" t="s">
        <v>260</v>
      </c>
      <c r="C59" s="215"/>
      <c r="D59" s="82" t="s">
        <v>261</v>
      </c>
      <c r="E59" s="82" t="s">
        <v>253</v>
      </c>
      <c r="F59" s="82"/>
      <c r="G59" s="82"/>
      <c r="H59" s="54">
        <f>H60+H63</f>
        <v>26.6</v>
      </c>
      <c r="I59" s="54">
        <f>I60+I63</f>
        <v>-14.9</v>
      </c>
      <c r="J59" s="54">
        <f>J60+J63</f>
        <v>10.700000000000001</v>
      </c>
    </row>
    <row r="60" spans="1:10" s="175" customFormat="1" ht="50.25" hidden="1" customHeight="1">
      <c r="A60" s="132"/>
      <c r="B60" s="128" t="s">
        <v>148</v>
      </c>
      <c r="C60" s="215"/>
      <c r="D60" s="82" t="s">
        <v>261</v>
      </c>
      <c r="E60" s="82" t="s">
        <v>253</v>
      </c>
      <c r="F60" s="82"/>
      <c r="G60" s="82"/>
      <c r="H60" s="54">
        <f t="shared" ref="H60:J61" si="8">H61</f>
        <v>1</v>
      </c>
      <c r="I60" s="54">
        <f t="shared" si="8"/>
        <v>1</v>
      </c>
      <c r="J60" s="54">
        <f t="shared" si="8"/>
        <v>1</v>
      </c>
    </row>
    <row r="61" spans="1:10" s="175" customFormat="1" ht="50.25" hidden="1" customHeight="1">
      <c r="A61" s="132"/>
      <c r="B61" s="123" t="s">
        <v>316</v>
      </c>
      <c r="C61" s="215"/>
      <c r="D61" s="82" t="s">
        <v>261</v>
      </c>
      <c r="E61" s="82" t="s">
        <v>226</v>
      </c>
      <c r="F61" s="82" t="s">
        <v>317</v>
      </c>
      <c r="G61" s="82"/>
      <c r="H61" s="54">
        <f t="shared" si="8"/>
        <v>1</v>
      </c>
      <c r="I61" s="54">
        <f t="shared" si="8"/>
        <v>1</v>
      </c>
      <c r="J61" s="54">
        <f t="shared" si="8"/>
        <v>1</v>
      </c>
    </row>
    <row r="62" spans="1:10" s="175" customFormat="1" ht="25.5" hidden="1" customHeight="1">
      <c r="A62" s="127"/>
      <c r="B62" s="112" t="s">
        <v>239</v>
      </c>
      <c r="C62" s="113"/>
      <c r="D62" s="82" t="s">
        <v>261</v>
      </c>
      <c r="E62" s="82" t="s">
        <v>226</v>
      </c>
      <c r="F62" s="82" t="s">
        <v>317</v>
      </c>
      <c r="G62" s="82" t="s">
        <v>240</v>
      </c>
      <c r="H62" s="54">
        <v>1</v>
      </c>
      <c r="I62" s="54">
        <v>1</v>
      </c>
      <c r="J62" s="54">
        <v>1</v>
      </c>
    </row>
    <row r="63" spans="1:10" s="175" customFormat="1" ht="15.75">
      <c r="A63" s="126">
        <v>5</v>
      </c>
      <c r="B63" s="270" t="s">
        <v>260</v>
      </c>
      <c r="C63" s="266">
        <v>801</v>
      </c>
      <c r="D63" s="268" t="s">
        <v>261</v>
      </c>
      <c r="E63" s="268"/>
      <c r="F63" s="268"/>
      <c r="G63" s="268"/>
      <c r="H63" s="52">
        <f>H64+H67</f>
        <v>25.6</v>
      </c>
      <c r="I63" s="52">
        <f>I64+I67+I73</f>
        <v>-15.9</v>
      </c>
      <c r="J63" s="52">
        <f>H63+I63</f>
        <v>9.7000000000000011</v>
      </c>
    </row>
    <row r="64" spans="1:10" s="175" customFormat="1" ht="15.75">
      <c r="A64" s="126" t="s">
        <v>262</v>
      </c>
      <c r="B64" s="270" t="s">
        <v>148</v>
      </c>
      <c r="C64" s="266">
        <v>801</v>
      </c>
      <c r="D64" s="268" t="s">
        <v>261</v>
      </c>
      <c r="E64" s="268" t="s">
        <v>226</v>
      </c>
      <c r="F64" s="268"/>
      <c r="G64" s="268"/>
      <c r="H64" s="52">
        <f t="shared" ref="H64:J65" si="9">H65</f>
        <v>1</v>
      </c>
      <c r="I64" s="52">
        <f t="shared" si="9"/>
        <v>-1</v>
      </c>
      <c r="J64" s="52">
        <f t="shared" si="9"/>
        <v>0</v>
      </c>
    </row>
    <row r="65" spans="1:10" s="175" customFormat="1" ht="31.5">
      <c r="A65" s="126" t="s">
        <v>380</v>
      </c>
      <c r="B65" s="270" t="s">
        <v>379</v>
      </c>
      <c r="C65" s="266">
        <v>801</v>
      </c>
      <c r="D65" s="268" t="s">
        <v>261</v>
      </c>
      <c r="E65" s="268" t="s">
        <v>226</v>
      </c>
      <c r="F65" s="268" t="s">
        <v>317</v>
      </c>
      <c r="G65" s="268" t="s">
        <v>54</v>
      </c>
      <c r="H65" s="52">
        <f t="shared" si="9"/>
        <v>1</v>
      </c>
      <c r="I65" s="52">
        <f t="shared" si="9"/>
        <v>-1</v>
      </c>
      <c r="J65" s="52">
        <f t="shared" si="9"/>
        <v>0</v>
      </c>
    </row>
    <row r="66" spans="1:10" s="175" customFormat="1" ht="31.5">
      <c r="A66" s="126"/>
      <c r="B66" s="208" t="s">
        <v>239</v>
      </c>
      <c r="C66" s="81">
        <v>801</v>
      </c>
      <c r="D66" s="108" t="s">
        <v>261</v>
      </c>
      <c r="E66" s="108" t="s">
        <v>226</v>
      </c>
      <c r="F66" s="108" t="s">
        <v>317</v>
      </c>
      <c r="G66" s="108" t="s">
        <v>240</v>
      </c>
      <c r="H66" s="84">
        <v>1</v>
      </c>
      <c r="I66" s="84">
        <v>-1</v>
      </c>
      <c r="J66" s="84">
        <f>H66+I66</f>
        <v>0</v>
      </c>
    </row>
    <row r="67" spans="1:10" s="175" customFormat="1" ht="15.75">
      <c r="A67" s="267" t="s">
        <v>326</v>
      </c>
      <c r="B67" s="177" t="s">
        <v>150</v>
      </c>
      <c r="C67" s="218">
        <v>801</v>
      </c>
      <c r="D67" s="82" t="s">
        <v>261</v>
      </c>
      <c r="E67" s="82" t="s">
        <v>254</v>
      </c>
      <c r="F67" s="82" t="s">
        <v>318</v>
      </c>
      <c r="G67" s="111"/>
      <c r="H67" s="54">
        <f>H68</f>
        <v>24.6</v>
      </c>
      <c r="I67" s="54">
        <f>I68</f>
        <v>-15</v>
      </c>
      <c r="J67" s="54">
        <f>H67+I67</f>
        <v>9.6000000000000014</v>
      </c>
    </row>
    <row r="68" spans="1:10" s="175" customFormat="1" ht="15.75">
      <c r="A68" s="126" t="s">
        <v>382</v>
      </c>
      <c r="B68" s="177" t="s">
        <v>381</v>
      </c>
      <c r="C68" s="218">
        <v>801</v>
      </c>
      <c r="D68" s="82" t="s">
        <v>261</v>
      </c>
      <c r="E68" s="82" t="s">
        <v>254</v>
      </c>
      <c r="F68" s="82" t="s">
        <v>318</v>
      </c>
      <c r="G68" s="111"/>
      <c r="H68" s="54">
        <f>H69+H73</f>
        <v>24.6</v>
      </c>
      <c r="I68" s="54">
        <f>I70+I72</f>
        <v>-15</v>
      </c>
      <c r="J68" s="54">
        <f t="shared" ref="J68:J75" si="10">H68+I68</f>
        <v>9.6000000000000014</v>
      </c>
    </row>
    <row r="69" spans="1:10" s="175" customFormat="1" ht="31.5">
      <c r="A69" s="126"/>
      <c r="B69" s="177" t="s">
        <v>399</v>
      </c>
      <c r="C69" s="218">
        <v>801</v>
      </c>
      <c r="D69" s="82" t="s">
        <v>261</v>
      </c>
      <c r="E69" s="82" t="s">
        <v>254</v>
      </c>
      <c r="F69" s="82" t="s">
        <v>318</v>
      </c>
      <c r="G69" s="82" t="s">
        <v>54</v>
      </c>
      <c r="H69" s="54">
        <f>H70+H72</f>
        <v>16</v>
      </c>
      <c r="I69" s="54">
        <f t="shared" ref="I69" si="11">I70+I72</f>
        <v>-15</v>
      </c>
      <c r="J69" s="54">
        <f t="shared" si="10"/>
        <v>1</v>
      </c>
    </row>
    <row r="70" spans="1:10" s="175" customFormat="1" ht="30.75" customHeight="1">
      <c r="A70" s="127"/>
      <c r="B70" s="112" t="s">
        <v>239</v>
      </c>
      <c r="C70" s="113" t="s">
        <v>274</v>
      </c>
      <c r="D70" s="113" t="s">
        <v>261</v>
      </c>
      <c r="E70" s="113" t="s">
        <v>254</v>
      </c>
      <c r="F70" s="113" t="s">
        <v>318</v>
      </c>
      <c r="G70" s="113" t="s">
        <v>240</v>
      </c>
      <c r="H70" s="91">
        <v>15</v>
      </c>
      <c r="I70" s="91">
        <v>-15</v>
      </c>
      <c r="J70" s="53">
        <f t="shared" si="10"/>
        <v>0</v>
      </c>
    </row>
    <row r="71" spans="1:10" s="175" customFormat="1" ht="20.25" hidden="1" customHeight="1">
      <c r="A71" s="83"/>
      <c r="B71" s="123" t="s">
        <v>246</v>
      </c>
      <c r="C71" s="215"/>
      <c r="D71" s="113" t="s">
        <v>261</v>
      </c>
      <c r="E71" s="113" t="s">
        <v>254</v>
      </c>
      <c r="F71" s="113" t="s">
        <v>318</v>
      </c>
      <c r="G71" s="113" t="s">
        <v>247</v>
      </c>
      <c r="H71" s="91">
        <v>1</v>
      </c>
      <c r="I71" s="91">
        <v>1</v>
      </c>
      <c r="J71" s="53">
        <f t="shared" si="10"/>
        <v>2</v>
      </c>
    </row>
    <row r="72" spans="1:10" s="175" customFormat="1" ht="18.75" customHeight="1">
      <c r="A72" s="83"/>
      <c r="B72" s="123" t="s">
        <v>246</v>
      </c>
      <c r="C72" s="215">
        <v>801</v>
      </c>
      <c r="D72" s="127" t="s">
        <v>261</v>
      </c>
      <c r="E72" s="113" t="s">
        <v>254</v>
      </c>
      <c r="F72" s="113" t="s">
        <v>318</v>
      </c>
      <c r="G72" s="113" t="s">
        <v>247</v>
      </c>
      <c r="H72" s="53">
        <v>1</v>
      </c>
      <c r="I72" s="53">
        <v>0</v>
      </c>
      <c r="J72" s="53">
        <f t="shared" si="10"/>
        <v>1</v>
      </c>
    </row>
    <row r="73" spans="1:10" s="175" customFormat="1" ht="63" customHeight="1">
      <c r="A73" s="267" t="s">
        <v>436</v>
      </c>
      <c r="B73" s="128" t="s">
        <v>452</v>
      </c>
      <c r="C73" s="217">
        <v>801</v>
      </c>
      <c r="D73" s="82" t="s">
        <v>261</v>
      </c>
      <c r="E73" s="82" t="s">
        <v>254</v>
      </c>
      <c r="F73" s="82" t="s">
        <v>433</v>
      </c>
      <c r="G73" s="82"/>
      <c r="H73" s="54">
        <f>H74</f>
        <v>8.6</v>
      </c>
      <c r="I73" s="54">
        <f>I75</f>
        <v>0.1</v>
      </c>
      <c r="J73" s="54">
        <f t="shared" si="10"/>
        <v>8.6999999999999993</v>
      </c>
    </row>
    <row r="74" spans="1:10" s="175" customFormat="1" ht="54.75" customHeight="1">
      <c r="A74" s="267"/>
      <c r="B74" s="128" t="s">
        <v>458</v>
      </c>
      <c r="C74" s="217">
        <v>801</v>
      </c>
      <c r="D74" s="82" t="s">
        <v>261</v>
      </c>
      <c r="E74" s="82" t="s">
        <v>254</v>
      </c>
      <c r="F74" s="82" t="s">
        <v>433</v>
      </c>
      <c r="G74" s="82" t="s">
        <v>54</v>
      </c>
      <c r="H74" s="54">
        <f>H75</f>
        <v>8.6</v>
      </c>
      <c r="I74" s="54">
        <f>I75</f>
        <v>0.1</v>
      </c>
      <c r="J74" s="54">
        <f>H74+I74</f>
        <v>8.6999999999999993</v>
      </c>
    </row>
    <row r="75" spans="1:10" s="175" customFormat="1" ht="41.25" customHeight="1">
      <c r="A75" s="83"/>
      <c r="B75" s="112" t="s">
        <v>239</v>
      </c>
      <c r="C75" s="113" t="s">
        <v>274</v>
      </c>
      <c r="D75" s="113" t="s">
        <v>261</v>
      </c>
      <c r="E75" s="113" t="s">
        <v>254</v>
      </c>
      <c r="F75" s="113" t="s">
        <v>433</v>
      </c>
      <c r="G75" s="113" t="s">
        <v>240</v>
      </c>
      <c r="H75" s="53">
        <v>8.6</v>
      </c>
      <c r="I75" s="53">
        <v>0.1</v>
      </c>
      <c r="J75" s="53">
        <f t="shared" si="10"/>
        <v>8.6999999999999993</v>
      </c>
    </row>
    <row r="76" spans="1:10" s="175" customFormat="1" ht="20.25" customHeight="1">
      <c r="A76" s="267" t="s">
        <v>222</v>
      </c>
      <c r="B76" s="128" t="s">
        <v>383</v>
      </c>
      <c r="C76" s="217">
        <v>801</v>
      </c>
      <c r="D76" s="126" t="s">
        <v>263</v>
      </c>
      <c r="E76" s="126" t="s">
        <v>103</v>
      </c>
      <c r="F76" s="126"/>
      <c r="G76" s="126"/>
      <c r="H76" s="54">
        <f>H85+H78</f>
        <v>1293.0999999999999</v>
      </c>
      <c r="I76" s="54">
        <f>I77</f>
        <v>-316.39999999999998</v>
      </c>
      <c r="J76" s="54">
        <f>H76+I76</f>
        <v>976.69999999999993</v>
      </c>
    </row>
    <row r="77" spans="1:10" s="175" customFormat="1" ht="19.5" customHeight="1">
      <c r="A77" s="267" t="s">
        <v>281</v>
      </c>
      <c r="B77" s="128" t="s">
        <v>172</v>
      </c>
      <c r="C77" s="217">
        <v>801</v>
      </c>
      <c r="D77" s="82" t="s">
        <v>263</v>
      </c>
      <c r="E77" s="82" t="s">
        <v>103</v>
      </c>
      <c r="F77" s="82"/>
      <c r="G77" s="82"/>
      <c r="H77" s="54">
        <f>H78+H84</f>
        <v>1293.0999999999999</v>
      </c>
      <c r="I77" s="54">
        <f>I78</f>
        <v>-316.39999999999998</v>
      </c>
      <c r="J77" s="54">
        <f>H77+I77</f>
        <v>976.69999999999993</v>
      </c>
    </row>
    <row r="78" spans="1:10" s="175" customFormat="1" ht="32.25" customHeight="1">
      <c r="A78" s="267" t="s">
        <v>415</v>
      </c>
      <c r="B78" s="128" t="s">
        <v>443</v>
      </c>
      <c r="C78" s="217">
        <v>801</v>
      </c>
      <c r="D78" s="82" t="s">
        <v>263</v>
      </c>
      <c r="E78" s="82" t="s">
        <v>103</v>
      </c>
      <c r="F78" s="82" t="s">
        <v>321</v>
      </c>
      <c r="G78" s="82" t="s">
        <v>54</v>
      </c>
      <c r="H78" s="54">
        <f>H79+H80+H81+H82+H83</f>
        <v>859.8</v>
      </c>
      <c r="I78" s="54">
        <f>I79+I80+I81+I82+I83</f>
        <v>-316.39999999999998</v>
      </c>
      <c r="J78" s="54">
        <f>H78+I78</f>
        <v>543.4</v>
      </c>
    </row>
    <row r="79" spans="1:10" s="175" customFormat="1" ht="19.5" customHeight="1">
      <c r="A79" s="267"/>
      <c r="B79" s="112" t="s">
        <v>237</v>
      </c>
      <c r="C79" s="113" t="s">
        <v>274</v>
      </c>
      <c r="D79" s="127" t="s">
        <v>263</v>
      </c>
      <c r="E79" s="127" t="s">
        <v>103</v>
      </c>
      <c r="F79" s="127" t="s">
        <v>321</v>
      </c>
      <c r="G79" s="113" t="s">
        <v>238</v>
      </c>
      <c r="H79" s="53">
        <v>85</v>
      </c>
      <c r="I79" s="53">
        <v>0</v>
      </c>
      <c r="J79" s="53">
        <f t="shared" ref="J79:J86" si="12">H79+I79</f>
        <v>85</v>
      </c>
    </row>
    <row r="80" spans="1:10" s="175" customFormat="1" ht="36" customHeight="1">
      <c r="A80" s="267"/>
      <c r="B80" s="112" t="s">
        <v>239</v>
      </c>
      <c r="C80" s="113" t="s">
        <v>274</v>
      </c>
      <c r="D80" s="127" t="s">
        <v>263</v>
      </c>
      <c r="E80" s="127" t="s">
        <v>103</v>
      </c>
      <c r="F80" s="127" t="s">
        <v>321</v>
      </c>
      <c r="G80" s="127" t="s">
        <v>240</v>
      </c>
      <c r="H80" s="91">
        <v>544.79999999999995</v>
      </c>
      <c r="I80" s="91">
        <v>-327.39999999999998</v>
      </c>
      <c r="J80" s="53">
        <f t="shared" si="12"/>
        <v>217.39999999999998</v>
      </c>
    </row>
    <row r="81" spans="1:11" s="175" customFormat="1" ht="19.5" customHeight="1">
      <c r="A81" s="83"/>
      <c r="B81" s="112" t="s">
        <v>293</v>
      </c>
      <c r="C81" s="113" t="s">
        <v>274</v>
      </c>
      <c r="D81" s="127" t="s">
        <v>263</v>
      </c>
      <c r="E81" s="127" t="s">
        <v>103</v>
      </c>
      <c r="F81" s="127" t="s">
        <v>321</v>
      </c>
      <c r="G81" s="127" t="s">
        <v>294</v>
      </c>
      <c r="H81" s="91">
        <v>200</v>
      </c>
      <c r="I81" s="91">
        <v>11</v>
      </c>
      <c r="J81" s="53">
        <f t="shared" si="12"/>
        <v>211</v>
      </c>
    </row>
    <row r="82" spans="1:11" s="175" customFormat="1" ht="19.5" customHeight="1">
      <c r="A82" s="83"/>
      <c r="B82" s="112" t="s">
        <v>241</v>
      </c>
      <c r="C82" s="113" t="s">
        <v>274</v>
      </c>
      <c r="D82" s="127" t="s">
        <v>263</v>
      </c>
      <c r="E82" s="127" t="s">
        <v>103</v>
      </c>
      <c r="F82" s="127" t="s">
        <v>321</v>
      </c>
      <c r="G82" s="117" t="s">
        <v>242</v>
      </c>
      <c r="H82" s="91">
        <v>15</v>
      </c>
      <c r="I82" s="91">
        <v>0</v>
      </c>
      <c r="J82" s="53">
        <f t="shared" si="12"/>
        <v>15</v>
      </c>
    </row>
    <row r="83" spans="1:11" s="175" customFormat="1" ht="19.5" customHeight="1">
      <c r="A83" s="83"/>
      <c r="B83" s="112" t="s">
        <v>233</v>
      </c>
      <c r="C83" s="113" t="s">
        <v>274</v>
      </c>
      <c r="D83" s="127" t="s">
        <v>263</v>
      </c>
      <c r="E83" s="127" t="s">
        <v>103</v>
      </c>
      <c r="F83" s="127" t="s">
        <v>321</v>
      </c>
      <c r="G83" s="113" t="s">
        <v>234</v>
      </c>
      <c r="H83" s="91">
        <v>15</v>
      </c>
      <c r="I83" s="91">
        <v>0</v>
      </c>
      <c r="J83" s="53">
        <f t="shared" si="12"/>
        <v>15</v>
      </c>
    </row>
    <row r="84" spans="1:11" s="175" customFormat="1" ht="33" customHeight="1">
      <c r="A84" s="267" t="s">
        <v>384</v>
      </c>
      <c r="B84" s="128" t="s">
        <v>385</v>
      </c>
      <c r="C84" s="217">
        <v>801</v>
      </c>
      <c r="D84" s="82" t="s">
        <v>263</v>
      </c>
      <c r="E84" s="82" t="s">
        <v>103</v>
      </c>
      <c r="F84" s="82" t="s">
        <v>302</v>
      </c>
      <c r="G84" s="82"/>
      <c r="H84" s="54">
        <f>H85</f>
        <v>433.3</v>
      </c>
      <c r="I84" s="54">
        <f>I85</f>
        <v>0</v>
      </c>
      <c r="J84" s="54">
        <f t="shared" si="12"/>
        <v>433.3</v>
      </c>
    </row>
    <row r="85" spans="1:11" s="175" customFormat="1" ht="30.75" customHeight="1">
      <c r="A85" s="267"/>
      <c r="B85" s="128" t="s">
        <v>386</v>
      </c>
      <c r="C85" s="217">
        <v>801</v>
      </c>
      <c r="D85" s="82" t="s">
        <v>263</v>
      </c>
      <c r="E85" s="82" t="s">
        <v>103</v>
      </c>
      <c r="F85" s="82" t="s">
        <v>302</v>
      </c>
      <c r="G85" s="82" t="s">
        <v>54</v>
      </c>
      <c r="H85" s="54">
        <v>433.3</v>
      </c>
      <c r="I85" s="54">
        <v>0</v>
      </c>
      <c r="J85" s="54">
        <f t="shared" si="12"/>
        <v>433.3</v>
      </c>
    </row>
    <row r="86" spans="1:11" s="175" customFormat="1" ht="18" customHeight="1">
      <c r="A86" s="83"/>
      <c r="B86" s="123" t="s">
        <v>246</v>
      </c>
      <c r="C86" s="215">
        <v>801</v>
      </c>
      <c r="D86" s="113" t="s">
        <v>263</v>
      </c>
      <c r="E86" s="113" t="s">
        <v>103</v>
      </c>
      <c r="F86" s="113" t="s">
        <v>302</v>
      </c>
      <c r="G86" s="113" t="s">
        <v>247</v>
      </c>
      <c r="H86" s="53">
        <v>433.3</v>
      </c>
      <c r="I86" s="53">
        <v>0</v>
      </c>
      <c r="J86" s="53">
        <f t="shared" si="12"/>
        <v>433.3</v>
      </c>
    </row>
    <row r="87" spans="1:11" s="165" customFormat="1" ht="15.75">
      <c r="A87" s="82" t="s">
        <v>223</v>
      </c>
      <c r="B87" s="129" t="s">
        <v>264</v>
      </c>
      <c r="C87" s="266">
        <v>801</v>
      </c>
      <c r="D87" s="268" t="s">
        <v>250</v>
      </c>
      <c r="E87" s="268" t="s">
        <v>253</v>
      </c>
      <c r="F87" s="268"/>
      <c r="G87" s="268"/>
      <c r="H87" s="52">
        <f>H88</f>
        <v>1695.2</v>
      </c>
      <c r="I87" s="52">
        <f>I88</f>
        <v>1558.6000000000001</v>
      </c>
      <c r="J87" s="52">
        <f>J88</f>
        <v>3253.8</v>
      </c>
      <c r="K87" s="236"/>
    </row>
    <row r="88" spans="1:11" s="175" customFormat="1" ht="15.75">
      <c r="A88" s="267" t="s">
        <v>282</v>
      </c>
      <c r="B88" s="122" t="s">
        <v>190</v>
      </c>
      <c r="C88" s="268" t="s">
        <v>274</v>
      </c>
      <c r="D88" s="268" t="s">
        <v>250</v>
      </c>
      <c r="E88" s="268" t="s">
        <v>261</v>
      </c>
      <c r="F88" s="268"/>
      <c r="G88" s="268"/>
      <c r="H88" s="52">
        <f>H89+H94</f>
        <v>1695.2</v>
      </c>
      <c r="I88" s="52">
        <f>I89+I94</f>
        <v>1558.6000000000001</v>
      </c>
      <c r="J88" s="52">
        <f>J89+J94</f>
        <v>3253.8</v>
      </c>
      <c r="K88" s="178"/>
    </row>
    <row r="89" spans="1:11" s="175" customFormat="1" ht="35.25" customHeight="1">
      <c r="A89" s="83" t="s">
        <v>414</v>
      </c>
      <c r="B89" s="128" t="s">
        <v>387</v>
      </c>
      <c r="C89" s="217">
        <v>801</v>
      </c>
      <c r="D89" s="82" t="s">
        <v>250</v>
      </c>
      <c r="E89" s="82" t="s">
        <v>261</v>
      </c>
      <c r="F89" s="82" t="s">
        <v>323</v>
      </c>
      <c r="G89" s="82"/>
      <c r="H89" s="54">
        <f>H92+H93</f>
        <v>1615.4</v>
      </c>
      <c r="I89" s="54">
        <f>I92+I93</f>
        <v>1638.4</v>
      </c>
      <c r="J89" s="54">
        <f>J92+J93</f>
        <v>3253.8</v>
      </c>
    </row>
    <row r="90" spans="1:11" s="175" customFormat="1" ht="34.5" customHeight="1">
      <c r="A90" s="83"/>
      <c r="B90" s="128" t="s">
        <v>388</v>
      </c>
      <c r="C90" s="217">
        <v>801</v>
      </c>
      <c r="D90" s="82" t="s">
        <v>250</v>
      </c>
      <c r="E90" s="82" t="s">
        <v>261</v>
      </c>
      <c r="F90" s="82" t="s">
        <v>323</v>
      </c>
      <c r="G90" s="82" t="s">
        <v>54</v>
      </c>
      <c r="H90" s="54">
        <f>H91</f>
        <v>1615.4</v>
      </c>
      <c r="I90" s="54">
        <f>I91</f>
        <v>1638.4</v>
      </c>
      <c r="J90" s="54">
        <f>J91</f>
        <v>3253.8</v>
      </c>
    </row>
    <row r="91" spans="1:11" s="175" customFormat="1" ht="31.5">
      <c r="A91" s="267"/>
      <c r="B91" s="123" t="s">
        <v>265</v>
      </c>
      <c r="C91" s="215">
        <v>801</v>
      </c>
      <c r="D91" s="113" t="s">
        <v>250</v>
      </c>
      <c r="E91" s="113" t="s">
        <v>261</v>
      </c>
      <c r="F91" s="113" t="s">
        <v>323</v>
      </c>
      <c r="G91" s="113" t="s">
        <v>54</v>
      </c>
      <c r="H91" s="53">
        <f>H92+H93</f>
        <v>1615.4</v>
      </c>
      <c r="I91" s="53">
        <f>I92+I93</f>
        <v>1638.4</v>
      </c>
      <c r="J91" s="53">
        <f>H91+I91</f>
        <v>3253.8</v>
      </c>
    </row>
    <row r="92" spans="1:11" s="175" customFormat="1" ht="18" customHeight="1">
      <c r="A92" s="267"/>
      <c r="B92" s="123" t="s">
        <v>271</v>
      </c>
      <c r="C92" s="215">
        <v>801</v>
      </c>
      <c r="D92" s="113" t="s">
        <v>250</v>
      </c>
      <c r="E92" s="113" t="s">
        <v>261</v>
      </c>
      <c r="F92" s="113" t="s">
        <v>323</v>
      </c>
      <c r="G92" s="113" t="s">
        <v>266</v>
      </c>
      <c r="H92" s="91">
        <v>1260.9000000000001</v>
      </c>
      <c r="I92" s="91">
        <v>1238.2</v>
      </c>
      <c r="J92" s="53">
        <f t="shared" ref="J92:J96" si="13">H92+I92</f>
        <v>2499.1000000000004</v>
      </c>
    </row>
    <row r="93" spans="1:11" s="175" customFormat="1" ht="36.75" customHeight="1">
      <c r="A93" s="83"/>
      <c r="B93" s="123" t="s">
        <v>272</v>
      </c>
      <c r="C93" s="215">
        <v>801</v>
      </c>
      <c r="D93" s="113" t="s">
        <v>250</v>
      </c>
      <c r="E93" s="113" t="s">
        <v>261</v>
      </c>
      <c r="F93" s="113" t="s">
        <v>323</v>
      </c>
      <c r="G93" s="113" t="s">
        <v>267</v>
      </c>
      <c r="H93" s="91">
        <v>354.5</v>
      </c>
      <c r="I93" s="91">
        <v>400.2</v>
      </c>
      <c r="J93" s="53">
        <f t="shared" si="13"/>
        <v>754.7</v>
      </c>
    </row>
    <row r="94" spans="1:11" s="175" customFormat="1" ht="39.75" customHeight="1">
      <c r="A94" s="83"/>
      <c r="B94" s="133" t="s">
        <v>265</v>
      </c>
      <c r="C94" s="113" t="s">
        <v>274</v>
      </c>
      <c r="D94" s="113" t="s">
        <v>250</v>
      </c>
      <c r="E94" s="113" t="s">
        <v>261</v>
      </c>
      <c r="F94" s="113" t="s">
        <v>303</v>
      </c>
      <c r="G94" s="113" t="s">
        <v>54</v>
      </c>
      <c r="H94" s="53">
        <f>H95+H96</f>
        <v>79.8</v>
      </c>
      <c r="I94" s="53">
        <f>I95+I96</f>
        <v>-79.8</v>
      </c>
      <c r="J94" s="53">
        <f t="shared" si="13"/>
        <v>0</v>
      </c>
    </row>
    <row r="95" spans="1:11" s="175" customFormat="1" ht="47.25">
      <c r="A95" s="83"/>
      <c r="B95" s="133" t="s">
        <v>322</v>
      </c>
      <c r="C95" s="113" t="s">
        <v>274</v>
      </c>
      <c r="D95" s="113" t="s">
        <v>250</v>
      </c>
      <c r="E95" s="212" t="s">
        <v>261</v>
      </c>
      <c r="F95" s="212" t="s">
        <v>303</v>
      </c>
      <c r="G95" s="113" t="s">
        <v>266</v>
      </c>
      <c r="H95" s="91">
        <v>61.3</v>
      </c>
      <c r="I95" s="91">
        <v>-61.3</v>
      </c>
      <c r="J95" s="53">
        <f t="shared" si="13"/>
        <v>0</v>
      </c>
    </row>
    <row r="96" spans="1:11" s="175" customFormat="1" ht="63">
      <c r="A96" s="83"/>
      <c r="B96" s="134" t="s">
        <v>305</v>
      </c>
      <c r="C96" s="272" t="s">
        <v>274</v>
      </c>
      <c r="D96" s="113" t="s">
        <v>250</v>
      </c>
      <c r="E96" s="113" t="s">
        <v>261</v>
      </c>
      <c r="F96" s="113" t="s">
        <v>303</v>
      </c>
      <c r="G96" s="113" t="s">
        <v>267</v>
      </c>
      <c r="H96" s="91">
        <v>18.5</v>
      </c>
      <c r="I96" s="91">
        <v>-18.5</v>
      </c>
      <c r="J96" s="53">
        <f t="shared" si="13"/>
        <v>0</v>
      </c>
    </row>
    <row r="97" spans="1:11" s="175" customFormat="1" ht="15.75">
      <c r="A97" s="267">
        <v>8</v>
      </c>
      <c r="B97" s="115" t="s">
        <v>447</v>
      </c>
      <c r="C97" s="82" t="s">
        <v>274</v>
      </c>
      <c r="D97" s="82" t="s">
        <v>269</v>
      </c>
      <c r="E97" s="135" t="s">
        <v>269</v>
      </c>
      <c r="F97" s="212"/>
      <c r="G97" s="82" t="s">
        <v>54</v>
      </c>
      <c r="H97" s="52">
        <f>H98</f>
        <v>32</v>
      </c>
      <c r="I97" s="52">
        <f>I98</f>
        <v>-32</v>
      </c>
      <c r="J97" s="52">
        <f>H97+I97</f>
        <v>0</v>
      </c>
    </row>
    <row r="98" spans="1:11" s="175" customFormat="1" ht="15.75">
      <c r="A98" s="267" t="s">
        <v>270</v>
      </c>
      <c r="B98" s="112" t="s">
        <v>268</v>
      </c>
      <c r="C98" s="113" t="s">
        <v>274</v>
      </c>
      <c r="D98" s="113" t="s">
        <v>269</v>
      </c>
      <c r="E98" s="113" t="s">
        <v>269</v>
      </c>
      <c r="F98" s="113" t="s">
        <v>249</v>
      </c>
      <c r="G98" s="113"/>
      <c r="H98" s="84">
        <v>32</v>
      </c>
      <c r="I98" s="84">
        <v>-32</v>
      </c>
      <c r="J98" s="84">
        <f>I98+32</f>
        <v>0</v>
      </c>
    </row>
    <row r="99" spans="1:11" s="165" customFormat="1" ht="15.75">
      <c r="A99" s="83"/>
      <c r="B99" s="328" t="s">
        <v>193</v>
      </c>
      <c r="C99" s="328"/>
      <c r="D99" s="328"/>
      <c r="E99" s="328"/>
      <c r="F99" s="328"/>
      <c r="G99" s="328"/>
      <c r="H99" s="52">
        <f>H7+H43+H48+H63+H76+H88+H97</f>
        <v>5046.7199999999993</v>
      </c>
      <c r="I99" s="52">
        <f t="shared" ref="I99" si="14">I7+I43+I48+I63+I76+I88+I97</f>
        <v>1556.7964700000002</v>
      </c>
      <c r="J99" s="52">
        <f>J7+J43+J48+J63+J76+J87+J97</f>
        <v>6603.5164699999996</v>
      </c>
    </row>
    <row r="100" spans="1:11" s="165" customFormat="1" ht="15.75">
      <c r="A100" s="179"/>
      <c r="B100" s="180"/>
      <c r="C100" s="167"/>
      <c r="D100" s="181"/>
      <c r="E100" s="181"/>
      <c r="F100" s="181"/>
      <c r="G100" s="181"/>
      <c r="H100" s="181"/>
      <c r="I100" s="181"/>
      <c r="J100" s="181"/>
    </row>
    <row r="101" spans="1:11" s="165" customFormat="1" ht="103.5" customHeight="1">
      <c r="A101" s="179"/>
      <c r="B101" s="180"/>
      <c r="C101" s="167"/>
      <c r="D101" s="181"/>
      <c r="E101" s="181"/>
      <c r="F101" s="181"/>
      <c r="G101" s="181"/>
      <c r="H101" s="181"/>
      <c r="I101" s="181"/>
      <c r="J101" s="181"/>
    </row>
    <row r="102" spans="1:11" s="165" customFormat="1" ht="103.5" customHeight="1">
      <c r="A102" s="329"/>
      <c r="B102" s="329"/>
      <c r="C102" s="329"/>
      <c r="D102" s="329"/>
      <c r="E102" s="329"/>
      <c r="F102" s="329"/>
      <c r="G102" s="329"/>
      <c r="H102" s="329"/>
      <c r="I102" s="329"/>
      <c r="J102" s="329"/>
      <c r="K102" s="182"/>
    </row>
  </sheetData>
  <mergeCells count="23">
    <mergeCell ref="B99:G99"/>
    <mergeCell ref="A102:J102"/>
    <mergeCell ref="C4:C5"/>
    <mergeCell ref="J4:J5"/>
    <mergeCell ref="A26:A27"/>
    <mergeCell ref="B26:B27"/>
    <mergeCell ref="D26:D27"/>
    <mergeCell ref="E26:E27"/>
    <mergeCell ref="F26:F27"/>
    <mergeCell ref="G26:G27"/>
    <mergeCell ref="H26:H27"/>
    <mergeCell ref="I26:I27"/>
    <mergeCell ref="J26:J27"/>
    <mergeCell ref="E1:J1"/>
    <mergeCell ref="A2:J2"/>
    <mergeCell ref="A4:A5"/>
    <mergeCell ref="B4:B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10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'10'!Область_печати</vt:lpstr>
      <vt:lpstr>'12'!Область_печати</vt:lpstr>
      <vt:lpstr>'14'!Область_печати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Windows User</cp:lastModifiedBy>
  <cp:lastPrinted>2022-12-19T05:12:11Z</cp:lastPrinted>
  <dcterms:created xsi:type="dcterms:W3CDTF">2015-06-05T18:17:20Z</dcterms:created>
  <dcterms:modified xsi:type="dcterms:W3CDTF">2022-12-19T05:12:16Z</dcterms:modified>
</cp:coreProperties>
</file>